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906" activeTab="1"/>
  </bookViews>
  <sheets>
    <sheet name="Квалификация юд" sheetId="1" r:id="rId1"/>
    <sheet name="Слалом юд" sheetId="2" r:id="rId2"/>
    <sheet name="Параллельный спринт юд" sheetId="3" r:id="rId3"/>
    <sheet name="Многоборье юд" sheetId="4" r:id="rId4"/>
    <sheet name="юниорки и юниоры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<sst xmlns="http://schemas.openxmlformats.org/spreadsheetml/2006/main" count="274" uniqueCount="78">
  <si>
    <t>Квалификационный заезд</t>
  </si>
  <si>
    <t>Главный секретарь</t>
  </si>
  <si>
    <t>Штутина М.В.</t>
  </si>
  <si>
    <t>Главный судья</t>
  </si>
  <si>
    <t>№ команды</t>
  </si>
  <si>
    <t>Команда</t>
  </si>
  <si>
    <t>Состав команды</t>
  </si>
  <si>
    <t xml:space="preserve"> </t>
  </si>
  <si>
    <t>Слалом</t>
  </si>
  <si>
    <t>Класс судов R6</t>
  </si>
  <si>
    <t>Группа юниоры</t>
  </si>
  <si>
    <t>1/4 финала</t>
  </si>
  <si>
    <t>1/2 финала</t>
  </si>
  <si>
    <t>Финал Б</t>
  </si>
  <si>
    <t>Финал А</t>
  </si>
  <si>
    <t>Время старта</t>
  </si>
  <si>
    <t>Время финиша</t>
  </si>
  <si>
    <t>Прохождение 1 ворот</t>
  </si>
  <si>
    <t>Прохождение 2 ворот</t>
  </si>
  <si>
    <t>Результат</t>
  </si>
  <si>
    <t>Место в заезде</t>
  </si>
  <si>
    <t>Время на дистанции</t>
  </si>
  <si>
    <t>1</t>
  </si>
  <si>
    <t>2</t>
  </si>
  <si>
    <t>3</t>
  </si>
  <si>
    <t>4</t>
  </si>
  <si>
    <t>5</t>
  </si>
  <si>
    <t>Сумма штрафов</t>
  </si>
  <si>
    <t>Штрафное время</t>
  </si>
  <si>
    <t>Лучший результат</t>
  </si>
  <si>
    <t xml:space="preserve">Открытое первенство Колпинского района по рафтингу </t>
  </si>
  <si>
    <t>5 октября 2013</t>
  </si>
  <si>
    <t>Санкт-Петербург, Колпино, р. Ижора</t>
  </si>
  <si>
    <t>31 КП
Школа-интернат №31 Невского района</t>
  </si>
  <si>
    <t>Клюб юных полярников
ГБОУ "Балтийский берег"</t>
  </si>
  <si>
    <t>Балтийский берег - 5
ГБОУ "Балтийский берег"</t>
  </si>
  <si>
    <t>Балтийский берег - 3
ГБОУ "Балтийский берег"</t>
  </si>
  <si>
    <t>Бахвалова Мария, Лыгина Мария, Гришанина Оксана, Костюченко Алина</t>
  </si>
  <si>
    <t>Костюченко Ксения, Шачина Александра, Горская Елизавета, Хохлова Елена</t>
  </si>
  <si>
    <t>Асосков Артём, Ходырев Денис, Васнев Николай, Фалунин Святослав, Около-Кулак Павел, Яковлев Георгий</t>
  </si>
  <si>
    <t>Мартынов Антон, Чмеренко Никита, Михайлова Настя, Леонтьева Надежда, Васильев Денис, Рябова Марта</t>
  </si>
  <si>
    <t>Абрамов Артём, Григорьев Егор, Борисенков Алексей, Чепчугов Александр, Алексеев Александр, Бондарев Дмитрий</t>
  </si>
  <si>
    <t>ШСК "Рекорд" 
ГБОУ СОШ №456 Колпинский район</t>
  </si>
  <si>
    <t>Леонов Егоров, Марков Михаил, Свинцов Денис, Трофименко Александр, Батраков Богдан, Грицюк Александр</t>
  </si>
  <si>
    <t>т/к Шторм
ГБОУ ДОД МТФ "Китеж плюс"
Приморского района</t>
  </si>
  <si>
    <t>Никитин Максим, Волхонцев Александр, Белов Евгений, Белов Александр, Акилов Александр, Чернилин Артур</t>
  </si>
  <si>
    <t>Опутникова В.П.</t>
  </si>
  <si>
    <t>Женские экипажи</t>
  </si>
  <si>
    <t>Юниорские экипажи</t>
  </si>
  <si>
    <t>СДЮСШОР по гребле
Колпинского района</t>
  </si>
  <si>
    <t>Ненашев Владислав, Филипов Александр, Тупеков Даниил, Щербаков Егор, Ершов Николай, Панчук Владимир</t>
  </si>
  <si>
    <t>Ободов Антон, Жигиков Павел, Аксёнов Герман, Клемяционок Сергей, Тимофеев Сергей, Боклагин Иван</t>
  </si>
  <si>
    <t>Маслов Никита, Ананьев Виталий, Анисимов Даниил, Шкипарев Егор, Мякинький Виталий, Ершов Александр</t>
  </si>
  <si>
    <t>ПМЦ "Лигово"
Красносельского района</t>
  </si>
  <si>
    <t>Прошин Николай, Кузьмичев Игорь, Первухин Константин, Добрин Александр, Ковалёв Леонид, Лунев Михаил</t>
  </si>
  <si>
    <t>Паралелльный спринт</t>
  </si>
  <si>
    <t>ГБОУ СОШ №461 
Колпинского района</t>
  </si>
  <si>
    <t>Мартынов Антон, Чмеренко Никита, Михайлова Настя, Леонтьева Валера, Васильев Денис, Рябова Марта</t>
  </si>
  <si>
    <t>Клуб юных полярников
ГБОУ "Балтийский берег"</t>
  </si>
  <si>
    <t>клуб юных полярников
ГБОУ "Балтийский берег"</t>
  </si>
  <si>
    <t>Протокол  результатов</t>
  </si>
  <si>
    <t xml:space="preserve">Региональная спортивная федерация рафтинга Санкт-Петербурга
Отдел физической культуры, спорта и молождёжной политики
 администрации Колпинского района Санкт-Петербурга
 Детский оздоровительно-образовательный туристский центр Санкт-Петербурга «Балтийский берег»
ГБОУ СОШ №456 Колпинского района Санк-Петербурга </t>
  </si>
  <si>
    <t>Место</t>
  </si>
  <si>
    <t>Очки</t>
  </si>
  <si>
    <t>Штрафы на воротах</t>
  </si>
  <si>
    <t>Группа юноши/девушки</t>
  </si>
  <si>
    <t>Протокол результатов</t>
  </si>
  <si>
    <t>Многоборье</t>
  </si>
  <si>
    <t>Параллельный
спринт</t>
  </si>
  <si>
    <t>Сумма
 очков</t>
  </si>
  <si>
    <t>Класс судов R6 и R4</t>
  </si>
  <si>
    <t>5 октября 2013 г.</t>
  </si>
  <si>
    <t>Протоколы результатов</t>
  </si>
  <si>
    <t>Время 
старта</t>
  </si>
  <si>
    <t>Время 
финиша</t>
  </si>
  <si>
    <t>№ 
команды</t>
  </si>
  <si>
    <t>Квалификационные заезды</t>
  </si>
  <si>
    <t>Параллельный спринт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</si>
</sst>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[h]:mm:ss;@"/>
    <numFmt numFmtId="173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49" fontId="52" fillId="0" borderId="0" xfId="0" applyNumberFormat="1" applyFont="1" applyAlignment="1">
      <alignment horizontal="center" vertical="center" wrapText="1"/>
    </xf>
    <xf numFmtId="49" fontId="52" fillId="0" borderId="0" xfId="0" applyNumberFormat="1" applyFont="1" applyAlignment="1">
      <alignment wrapText="1"/>
    </xf>
    <xf numFmtId="49" fontId="5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165" fontId="5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55" fillId="0" borderId="0" xfId="0" applyNumberFormat="1" applyFont="1" applyAlignment="1">
      <alignment wrapText="1"/>
    </xf>
    <xf numFmtId="49" fontId="56" fillId="0" borderId="0" xfId="0" applyNumberFormat="1" applyFont="1" applyAlignment="1">
      <alignment vertical="center" wrapText="1"/>
    </xf>
    <xf numFmtId="49" fontId="0" fillId="0" borderId="11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/>
    </xf>
    <xf numFmtId="1" fontId="53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2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1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right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49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7" fillId="0" borderId="0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66" fontId="52" fillId="0" borderId="10" xfId="55" applyNumberFormat="1" applyFont="1" applyBorder="1" applyAlignment="1">
      <alignment horizontal="center" vertical="center"/>
    </xf>
    <xf numFmtId="165" fontId="52" fillId="0" borderId="10" xfId="55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66" fontId="5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49" fontId="52" fillId="34" borderId="0" xfId="0" applyNumberFormat="1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right"/>
    </xf>
    <xf numFmtId="22" fontId="0" fillId="0" borderId="0" xfId="0" applyNumberFormat="1" applyFont="1" applyFill="1" applyBorder="1" applyAlignment="1">
      <alignment horizontal="center"/>
    </xf>
    <xf numFmtId="49" fontId="56" fillId="0" borderId="0" xfId="0" applyNumberFormat="1" applyFont="1" applyAlignment="1">
      <alignment horizontal="center" vertical="center" wrapText="1"/>
    </xf>
    <xf numFmtId="49" fontId="55" fillId="0" borderId="0" xfId="0" applyNumberFormat="1" applyFont="1" applyAlignment="1">
      <alignment horizont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27" xfId="0" applyNumberForma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33" fillId="0" borderId="0" xfId="0" applyNumberFormat="1" applyFont="1" applyAlignment="1">
      <alignment horizontal="center" vertical="center" wrapText="1"/>
    </xf>
    <xf numFmtId="22" fontId="7" fillId="0" borderId="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165" fontId="52" fillId="0" borderId="12" xfId="0" applyNumberFormat="1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right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31" xfId="0" applyFont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164" fontId="57" fillId="0" borderId="28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_Office\Desktop\Attachments_raftspb@yandex.ru_2013-08-29_09-12-10\&#1050;&#1074;&#1072;&#1083;&#1080;&#1092;&#1080;&#1082;&#1072;&#1094;&#1080;&#1103;%20%209-16%20&#1055;&#1077;&#1088;&#1074;&#1057;&#1055;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овый протокол"/>
      <sheetName val="рабочий"/>
      <sheetName val="чистовой"/>
    </sheetNames>
    <sheetDataSet>
      <sheetData sheetId="2">
        <row r="16">
          <cell r="A16" t="str">
            <v>Стартовый №</v>
          </cell>
          <cell r="B16" t="str">
            <v>№ команды</v>
          </cell>
          <cell r="C16" t="str">
            <v>Команда</v>
          </cell>
          <cell r="D16" t="str">
            <v>Состав команды</v>
          </cell>
          <cell r="E16" t="str">
            <v>Время старта</v>
          </cell>
          <cell r="F16" t="str">
            <v>Время финиша</v>
          </cell>
          <cell r="G16" t="str">
            <v>Прохождение 1 ворот</v>
          </cell>
          <cell r="I16" t="str">
            <v>Прохождение 2 ворот</v>
          </cell>
          <cell r="N16" t="str">
            <v>Результат</v>
          </cell>
          <cell r="V16" t="str">
            <v>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10" sqref="A10:J10"/>
    </sheetView>
  </sheetViews>
  <sheetFormatPr defaultColWidth="9.140625" defaultRowHeight="15"/>
  <cols>
    <col min="1" max="1" width="0.2890625" style="22" customWidth="1"/>
    <col min="2" max="2" width="10.28125" style="22" customWidth="1"/>
    <col min="3" max="3" width="28.57421875" style="22" customWidth="1"/>
    <col min="4" max="4" width="28.57421875" style="14" bestFit="1" customWidth="1"/>
    <col min="5" max="5" width="10.00390625" style="22" bestFit="1" customWidth="1"/>
    <col min="6" max="6" width="10.140625" style="22" bestFit="1" customWidth="1"/>
    <col min="7" max="7" width="16.140625" style="22" hidden="1" customWidth="1"/>
    <col min="8" max="8" width="15.140625" style="22" hidden="1" customWidth="1"/>
    <col min="9" max="9" width="11.57421875" style="22" customWidth="1"/>
    <col min="10" max="10" width="7.8515625" style="22" bestFit="1" customWidth="1"/>
    <col min="11" max="16384" width="9.140625" style="10" customWidth="1"/>
  </cols>
  <sheetData>
    <row r="1" spans="1:12" ht="87.75" customHeight="1">
      <c r="A1" s="173" t="s">
        <v>61</v>
      </c>
      <c r="B1" s="173"/>
      <c r="C1" s="173"/>
      <c r="D1" s="173"/>
      <c r="E1" s="173"/>
      <c r="F1" s="173"/>
      <c r="G1" s="173"/>
      <c r="H1" s="173"/>
      <c r="I1" s="173"/>
      <c r="J1" s="173"/>
      <c r="K1" s="23"/>
      <c r="L1" s="23"/>
    </row>
    <row r="2" spans="2:9" ht="15">
      <c r="B2" s="1"/>
      <c r="C2" s="1"/>
      <c r="D2" s="1"/>
      <c r="E2" s="2"/>
      <c r="F2" s="3"/>
      <c r="G2" s="3"/>
      <c r="H2" s="3"/>
      <c r="I2" s="3"/>
    </row>
    <row r="3" spans="1:12" ht="18" customHeight="1">
      <c r="A3" s="174" t="s">
        <v>30</v>
      </c>
      <c r="B3" s="174"/>
      <c r="C3" s="174"/>
      <c r="D3" s="174"/>
      <c r="E3" s="174"/>
      <c r="F3" s="174"/>
      <c r="G3" s="174"/>
      <c r="H3" s="174"/>
      <c r="I3" s="174"/>
      <c r="J3" s="174"/>
      <c r="K3" s="24"/>
      <c r="L3" s="24"/>
    </row>
    <row r="4" spans="2:5" ht="15">
      <c r="B4" s="4"/>
      <c r="C4" s="4"/>
      <c r="D4" s="5"/>
      <c r="E4" s="6"/>
    </row>
    <row r="5" spans="1:12" ht="15" customHeight="1" hidden="1">
      <c r="A5" s="175" t="s">
        <v>10</v>
      </c>
      <c r="B5" s="175"/>
      <c r="C5" s="175"/>
      <c r="D5" s="175"/>
      <c r="E5" s="175"/>
      <c r="F5" s="175"/>
      <c r="G5" s="175"/>
      <c r="H5" s="175"/>
      <c r="I5" s="175"/>
      <c r="J5" s="175"/>
      <c r="K5" s="2"/>
      <c r="L5" s="2"/>
    </row>
    <row r="6" spans="1:12" ht="15" customHeight="1">
      <c r="A6" s="172" t="s">
        <v>9</v>
      </c>
      <c r="B6" s="172"/>
      <c r="C6" s="172"/>
      <c r="D6" s="172"/>
      <c r="E6" s="172"/>
      <c r="F6" s="172"/>
      <c r="G6" s="172"/>
      <c r="H6" s="172"/>
      <c r="I6" s="172"/>
      <c r="J6" s="172"/>
      <c r="K6" s="27"/>
      <c r="L6" s="27"/>
    </row>
    <row r="7" spans="1:12" ht="15" customHeight="1">
      <c r="A7" s="48"/>
      <c r="B7" s="172" t="s">
        <v>65</v>
      </c>
      <c r="C7" s="172"/>
      <c r="D7" s="172"/>
      <c r="E7" s="172"/>
      <c r="F7" s="172"/>
      <c r="G7" s="172"/>
      <c r="H7" s="172"/>
      <c r="I7" s="172"/>
      <c r="J7" s="172"/>
      <c r="K7" s="27"/>
      <c r="L7" s="27"/>
    </row>
    <row r="8" spans="1:12" ht="1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27"/>
      <c r="L8" s="27"/>
    </row>
    <row r="9" spans="1:12" ht="18" customHeight="1">
      <c r="A9" s="179" t="s">
        <v>60</v>
      </c>
      <c r="B9" s="179"/>
      <c r="C9" s="179"/>
      <c r="D9" s="179"/>
      <c r="E9" s="179"/>
      <c r="F9" s="179"/>
      <c r="G9" s="179"/>
      <c r="H9" s="179"/>
      <c r="I9" s="179"/>
      <c r="J9" s="179"/>
      <c r="K9" s="28"/>
      <c r="L9" s="28"/>
    </row>
    <row r="10" spans="1:12" ht="23.25" customHeight="1">
      <c r="A10" s="178" t="s">
        <v>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29"/>
      <c r="L10" s="29"/>
    </row>
    <row r="11" spans="1:10" ht="15" hidden="1">
      <c r="A11" s="11"/>
      <c r="B11" s="11"/>
      <c r="C11" s="11"/>
      <c r="D11" s="12"/>
      <c r="E11" s="13"/>
      <c r="F11" s="13"/>
      <c r="G11" s="13"/>
      <c r="H11" s="13"/>
      <c r="I11" s="13"/>
      <c r="J11" s="13"/>
    </row>
    <row r="12" spans="1:10" ht="15" hidden="1">
      <c r="A12" s="11"/>
      <c r="B12" s="11"/>
      <c r="C12" s="11"/>
      <c r="D12" s="12"/>
      <c r="E12" s="13"/>
      <c r="F12" s="13"/>
      <c r="G12" s="13"/>
      <c r="H12" s="13"/>
      <c r="I12" s="13"/>
      <c r="J12" s="13"/>
    </row>
    <row r="13" spans="1:10" ht="15" hidden="1">
      <c r="A13" s="13"/>
      <c r="B13" s="13"/>
      <c r="C13" s="13"/>
      <c r="D13" s="12"/>
      <c r="E13" s="13"/>
      <c r="F13" s="13"/>
      <c r="G13" s="13"/>
      <c r="H13" s="13"/>
      <c r="I13" s="13"/>
      <c r="J13" s="13"/>
    </row>
    <row r="14" spans="1:10" ht="15" hidden="1">
      <c r="A14" s="13"/>
      <c r="B14" s="13"/>
      <c r="C14" s="13"/>
      <c r="D14" s="12"/>
      <c r="E14" s="13"/>
      <c r="F14" s="13"/>
      <c r="G14" s="13"/>
      <c r="H14" s="13"/>
      <c r="I14" s="13"/>
      <c r="J14" s="13"/>
    </row>
    <row r="15" spans="1:10" ht="15" hidden="1">
      <c r="A15" s="13"/>
      <c r="B15" s="13"/>
      <c r="C15" s="13"/>
      <c r="E15" s="13"/>
      <c r="F15" s="13"/>
      <c r="G15" s="13"/>
      <c r="H15" s="13"/>
      <c r="I15" s="13"/>
      <c r="J15" s="13"/>
    </row>
    <row r="16" spans="1:10" ht="15">
      <c r="A16" s="13"/>
      <c r="B16" s="13"/>
      <c r="C16" s="13"/>
      <c r="D16" s="12"/>
      <c r="E16" s="13"/>
      <c r="F16" s="13"/>
      <c r="G16" s="13"/>
      <c r="H16" s="13"/>
      <c r="I16" s="13"/>
      <c r="J16" s="13"/>
    </row>
    <row r="17" spans="1:10" ht="15">
      <c r="A17" s="10"/>
      <c r="B17" s="10"/>
      <c r="C17" s="30" t="s">
        <v>31</v>
      </c>
      <c r="D17" s="176" t="s">
        <v>32</v>
      </c>
      <c r="E17" s="176"/>
      <c r="F17" s="176"/>
      <c r="G17" s="176"/>
      <c r="H17" s="176"/>
      <c r="I17" s="176"/>
      <c r="J17" s="176"/>
    </row>
    <row r="18" spans="1:11" s="16" customFormat="1" ht="42" customHeight="1">
      <c r="A18" s="15" t="str">
        <f>'[1]рабочий'!A16</f>
        <v>Стартовый №</v>
      </c>
      <c r="B18" s="15" t="str">
        <f>'[1]рабочий'!B16</f>
        <v>№ команды</v>
      </c>
      <c r="C18" s="15" t="str">
        <f>'[1]рабочий'!C16</f>
        <v>Команда</v>
      </c>
      <c r="D18" s="15" t="str">
        <f>'[1]рабочий'!D16</f>
        <v>Состав команды</v>
      </c>
      <c r="E18" s="15" t="str">
        <f>'[1]рабочий'!E16</f>
        <v>Время старта</v>
      </c>
      <c r="F18" s="15" t="str">
        <f>'[1]рабочий'!F16</f>
        <v>Время финиша</v>
      </c>
      <c r="G18" s="15" t="str">
        <f>'[1]рабочий'!G16</f>
        <v>Прохождение 1 ворот</v>
      </c>
      <c r="H18" s="15" t="str">
        <f>'[1]рабочий'!I16</f>
        <v>Прохождение 2 ворот</v>
      </c>
      <c r="I18" s="15" t="str">
        <f>'[1]рабочий'!N16</f>
        <v>Результат</v>
      </c>
      <c r="J18" s="15" t="str">
        <f>'[1]рабочий'!V16</f>
        <v>Место</v>
      </c>
      <c r="K18" s="139" t="s">
        <v>63</v>
      </c>
    </row>
    <row r="19" spans="1:11" s="16" customFormat="1" ht="45">
      <c r="A19" s="17">
        <v>1</v>
      </c>
      <c r="B19" s="46">
        <v>249</v>
      </c>
      <c r="C19" s="26" t="s">
        <v>58</v>
      </c>
      <c r="D19" s="38" t="s">
        <v>39</v>
      </c>
      <c r="E19" s="18">
        <v>0</v>
      </c>
      <c r="F19" s="18">
        <v>0.002364351851851852</v>
      </c>
      <c r="G19" s="19"/>
      <c r="H19" s="19"/>
      <c r="I19" s="20">
        <f aca="true" t="shared" si="0" ref="I19:I25">F19-E19</f>
        <v>0.002364351851851852</v>
      </c>
      <c r="J19" s="17">
        <v>1</v>
      </c>
      <c r="K19" s="139">
        <v>100</v>
      </c>
    </row>
    <row r="20" spans="1:11" s="16" customFormat="1" ht="57">
      <c r="A20" s="17">
        <v>2</v>
      </c>
      <c r="B20" s="46">
        <v>350</v>
      </c>
      <c r="C20" s="26" t="s">
        <v>44</v>
      </c>
      <c r="D20" s="38" t="s">
        <v>45</v>
      </c>
      <c r="E20" s="18">
        <v>0</v>
      </c>
      <c r="F20" s="18">
        <v>0.0028682870370370372</v>
      </c>
      <c r="G20" s="19"/>
      <c r="H20" s="19"/>
      <c r="I20" s="20">
        <f t="shared" si="0"/>
        <v>0.0028682870370370372</v>
      </c>
      <c r="J20" s="17">
        <v>2</v>
      </c>
      <c r="K20" s="139">
        <v>95</v>
      </c>
    </row>
    <row r="21" spans="1:11" s="16" customFormat="1" ht="45">
      <c r="A21" s="46"/>
      <c r="B21" s="46">
        <v>150</v>
      </c>
      <c r="C21" s="26" t="s">
        <v>42</v>
      </c>
      <c r="D21" s="38" t="s">
        <v>43</v>
      </c>
      <c r="E21" s="18">
        <v>0</v>
      </c>
      <c r="F21" s="18">
        <v>0.002951157407407407</v>
      </c>
      <c r="G21" s="19"/>
      <c r="H21" s="19"/>
      <c r="I21" s="20">
        <f t="shared" si="0"/>
        <v>0.002951157407407407</v>
      </c>
      <c r="J21" s="46">
        <v>3</v>
      </c>
      <c r="K21" s="139">
        <v>90</v>
      </c>
    </row>
    <row r="22" spans="1:11" s="16" customFormat="1" ht="45">
      <c r="A22" s="46"/>
      <c r="B22" s="46">
        <v>437</v>
      </c>
      <c r="C22" s="26" t="s">
        <v>33</v>
      </c>
      <c r="D22" s="38" t="s">
        <v>40</v>
      </c>
      <c r="E22" s="18">
        <v>0</v>
      </c>
      <c r="F22" s="18">
        <v>0.003496412037037037</v>
      </c>
      <c r="G22" s="19"/>
      <c r="H22" s="19"/>
      <c r="I22" s="20">
        <f t="shared" si="0"/>
        <v>0.003496412037037037</v>
      </c>
      <c r="J22" s="46">
        <v>4</v>
      </c>
      <c r="K22" s="139">
        <v>85</v>
      </c>
    </row>
    <row r="23" spans="1:11" s="16" customFormat="1" ht="45">
      <c r="A23" s="17">
        <v>5</v>
      </c>
      <c r="B23" s="46">
        <v>410</v>
      </c>
      <c r="C23" s="26" t="s">
        <v>56</v>
      </c>
      <c r="D23" s="38" t="s">
        <v>41</v>
      </c>
      <c r="E23" s="18">
        <v>0</v>
      </c>
      <c r="F23" s="18">
        <v>0.0038719907407407405</v>
      </c>
      <c r="G23" s="19"/>
      <c r="H23" s="19"/>
      <c r="I23" s="20">
        <f t="shared" si="0"/>
        <v>0.0038719907407407405</v>
      </c>
      <c r="J23" s="46">
        <v>5</v>
      </c>
      <c r="K23" s="139">
        <v>80</v>
      </c>
    </row>
    <row r="24" spans="1:11" s="16" customFormat="1" ht="45">
      <c r="A24" s="17">
        <v>6</v>
      </c>
      <c r="B24" s="46">
        <v>149</v>
      </c>
      <c r="C24" s="26" t="s">
        <v>49</v>
      </c>
      <c r="D24" s="39" t="s">
        <v>51</v>
      </c>
      <c r="E24" s="18">
        <v>0</v>
      </c>
      <c r="F24" s="18">
        <v>0.0042304398148148145</v>
      </c>
      <c r="G24" s="19"/>
      <c r="H24" s="19"/>
      <c r="I24" s="20">
        <f t="shared" si="0"/>
        <v>0.0042304398148148145</v>
      </c>
      <c r="J24" s="46">
        <v>6</v>
      </c>
      <c r="K24" s="139">
        <v>75</v>
      </c>
    </row>
    <row r="25" spans="1:11" s="16" customFormat="1" ht="45">
      <c r="A25" s="31"/>
      <c r="B25" s="46">
        <v>434</v>
      </c>
      <c r="C25" s="26" t="s">
        <v>49</v>
      </c>
      <c r="D25" s="38" t="s">
        <v>50</v>
      </c>
      <c r="E25" s="18">
        <v>0</v>
      </c>
      <c r="F25" s="18">
        <v>0.004827546296296296</v>
      </c>
      <c r="G25" s="19"/>
      <c r="H25" s="19"/>
      <c r="I25" s="20">
        <f t="shared" si="0"/>
        <v>0.004827546296296296</v>
      </c>
      <c r="J25" s="46">
        <v>7</v>
      </c>
      <c r="K25" s="139">
        <v>70</v>
      </c>
    </row>
    <row r="29" spans="1:10" ht="15">
      <c r="A29" s="10"/>
      <c r="B29" s="10"/>
      <c r="C29" s="14" t="s">
        <v>1</v>
      </c>
      <c r="D29" s="21" t="s">
        <v>2</v>
      </c>
      <c r="I29" s="177"/>
      <c r="J29" s="177"/>
    </row>
    <row r="30" spans="1:4" ht="15">
      <c r="A30" s="10"/>
      <c r="B30" s="10"/>
      <c r="C30" s="14"/>
      <c r="D30" s="21"/>
    </row>
    <row r="31" spans="1:4" ht="15">
      <c r="A31" s="10"/>
      <c r="B31" s="10"/>
      <c r="C31" s="14" t="s">
        <v>3</v>
      </c>
      <c r="D31" s="21" t="s">
        <v>46</v>
      </c>
    </row>
  </sheetData>
  <sheetProtection/>
  <mergeCells count="9">
    <mergeCell ref="B7:J7"/>
    <mergeCell ref="A1:J1"/>
    <mergeCell ref="A3:J3"/>
    <mergeCell ref="A5:J5"/>
    <mergeCell ref="D17:J17"/>
    <mergeCell ref="I29:J29"/>
    <mergeCell ref="A10:J10"/>
    <mergeCell ref="A9:J9"/>
    <mergeCell ref="A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zoomScale="90" zoomScaleNormal="90" zoomScalePageLayoutView="0" workbookViewId="0" topLeftCell="A1">
      <selection activeCell="C29" sqref="C29:C30"/>
    </sheetView>
  </sheetViews>
  <sheetFormatPr defaultColWidth="8.8515625" defaultRowHeight="15"/>
  <cols>
    <col min="1" max="1" width="11.00390625" style="9" bestFit="1" customWidth="1"/>
    <col min="2" max="2" width="20.57421875" style="9" customWidth="1"/>
    <col min="3" max="3" width="22.8515625" style="9" customWidth="1"/>
    <col min="4" max="4" width="1.8515625" style="9" customWidth="1"/>
    <col min="5" max="5" width="7.57421875" style="9" customWidth="1"/>
    <col min="6" max="6" width="8.57421875" style="9" customWidth="1"/>
    <col min="7" max="7" width="10.28125" style="9" customWidth="1"/>
    <col min="8" max="28" width="3.00390625" style="9" customWidth="1"/>
    <col min="29" max="29" width="9.28125" style="9" customWidth="1"/>
    <col min="30" max="30" width="12.28125" style="9" customWidth="1"/>
    <col min="31" max="32" width="10.57421875" style="9" customWidth="1"/>
    <col min="33" max="33" width="7.421875" style="9" bestFit="1" customWidth="1"/>
    <col min="34" max="16384" width="8.8515625" style="9" customWidth="1"/>
  </cols>
  <sheetData>
    <row r="1" spans="1:34" ht="84.75" customHeight="1">
      <c r="A1" s="173" t="s">
        <v>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</row>
    <row r="2" spans="2:9" ht="15">
      <c r="B2" s="1"/>
      <c r="C2" s="1"/>
      <c r="D2" s="1"/>
      <c r="E2" s="2"/>
      <c r="F2" s="3"/>
      <c r="G2" s="3"/>
      <c r="H2" s="3"/>
      <c r="I2" s="3"/>
    </row>
    <row r="3" spans="1:34" ht="18" customHeight="1">
      <c r="A3" s="174" t="s">
        <v>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</row>
    <row r="4" spans="2:5" ht="15">
      <c r="B4" s="37"/>
      <c r="C4" s="37"/>
      <c r="D4" s="5"/>
      <c r="E4" s="6"/>
    </row>
    <row r="5" spans="1:12" ht="15" customHeight="1" hidden="1">
      <c r="A5" s="175" t="s">
        <v>10</v>
      </c>
      <c r="B5" s="175"/>
      <c r="C5" s="175"/>
      <c r="D5" s="175"/>
      <c r="E5" s="175"/>
      <c r="F5" s="175"/>
      <c r="G5" s="175"/>
      <c r="H5" s="175"/>
      <c r="I5" s="175"/>
      <c r="J5" s="175"/>
      <c r="K5" s="2"/>
      <c r="L5" s="2"/>
    </row>
    <row r="6" spans="1:34" ht="15" customHeight="1">
      <c r="A6" s="172" t="s">
        <v>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</row>
    <row r="7" spans="1:34" ht="15" customHeight="1">
      <c r="A7" s="172" t="s">
        <v>65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1:34" ht="1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ht="18" customHeight="1">
      <c r="A9" s="179" t="s">
        <v>60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</row>
    <row r="10" spans="1:34" ht="23.25" customHeight="1">
      <c r="A10" s="178" t="s">
        <v>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</row>
    <row r="11" spans="1:10" s="10" customFormat="1" ht="15" hidden="1">
      <c r="A11" s="11"/>
      <c r="B11" s="11"/>
      <c r="C11" s="11"/>
      <c r="D11" s="12"/>
      <c r="E11" s="13"/>
      <c r="F11" s="13"/>
      <c r="G11" s="13"/>
      <c r="H11" s="13"/>
      <c r="I11" s="13"/>
      <c r="J11" s="13"/>
    </row>
    <row r="12" spans="1:10" s="10" customFormat="1" ht="15" hidden="1">
      <c r="A12" s="11"/>
      <c r="B12" s="11"/>
      <c r="C12" s="11"/>
      <c r="D12" s="12"/>
      <c r="E12" s="13"/>
      <c r="F12" s="13"/>
      <c r="G12" s="13"/>
      <c r="H12" s="13"/>
      <c r="I12" s="13"/>
      <c r="J12" s="13"/>
    </row>
    <row r="13" spans="1:10" s="10" customFormat="1" ht="15" hidden="1">
      <c r="A13" s="13"/>
      <c r="B13" s="13"/>
      <c r="C13" s="13"/>
      <c r="D13" s="12"/>
      <c r="E13" s="13"/>
      <c r="F13" s="13"/>
      <c r="G13" s="13"/>
      <c r="H13" s="13"/>
      <c r="I13" s="13"/>
      <c r="J13" s="13"/>
    </row>
    <row r="14" spans="1:10" s="10" customFormat="1" ht="15" hidden="1">
      <c r="A14" s="13"/>
      <c r="B14" s="13"/>
      <c r="C14" s="13"/>
      <c r="D14" s="12"/>
      <c r="E14" s="13"/>
      <c r="F14" s="13"/>
      <c r="G14" s="13"/>
      <c r="H14" s="13"/>
      <c r="I14" s="13"/>
      <c r="J14" s="13"/>
    </row>
    <row r="15" spans="1:10" s="10" customFormat="1" ht="15" hidden="1">
      <c r="A15" s="13"/>
      <c r="B15" s="13"/>
      <c r="C15" s="13"/>
      <c r="D15" s="14"/>
      <c r="E15" s="13"/>
      <c r="F15" s="13"/>
      <c r="G15" s="13"/>
      <c r="H15" s="13"/>
      <c r="I15" s="13"/>
      <c r="J15" s="13"/>
    </row>
    <row r="16" spans="1:10" s="10" customFormat="1" ht="15">
      <c r="A16" s="13"/>
      <c r="B16" s="13"/>
      <c r="C16" s="13"/>
      <c r="D16" s="12"/>
      <c r="E16" s="13"/>
      <c r="F16" s="13"/>
      <c r="G16" s="13"/>
      <c r="H16" s="13"/>
      <c r="I16" s="13"/>
      <c r="J16" s="13"/>
    </row>
    <row r="17" spans="2:37" s="10" customFormat="1" ht="15">
      <c r="B17" s="34" t="s">
        <v>31</v>
      </c>
      <c r="AE17" s="191" t="s">
        <v>32</v>
      </c>
      <c r="AF17" s="191"/>
      <c r="AG17" s="191"/>
      <c r="AH17" s="191"/>
      <c r="AI17" s="191"/>
      <c r="AJ17" s="191"/>
      <c r="AK17" s="191"/>
    </row>
    <row r="18" spans="3:15" s="10" customFormat="1" ht="15">
      <c r="C18" s="34"/>
      <c r="D18" s="34"/>
      <c r="E18" s="50"/>
      <c r="F18" s="50"/>
      <c r="G18" s="50"/>
      <c r="H18" s="186" t="s">
        <v>64</v>
      </c>
      <c r="I18" s="187"/>
      <c r="J18" s="187"/>
      <c r="K18" s="187"/>
      <c r="L18" s="187"/>
      <c r="M18" s="187"/>
      <c r="N18" s="187"/>
      <c r="O18" s="188"/>
    </row>
    <row r="19" spans="1:34" s="25" customFormat="1" ht="45">
      <c r="A19" s="47" t="s">
        <v>4</v>
      </c>
      <c r="B19" s="15" t="s">
        <v>5</v>
      </c>
      <c r="C19" s="15" t="s">
        <v>6</v>
      </c>
      <c r="D19" s="15"/>
      <c r="E19" s="70" t="s">
        <v>15</v>
      </c>
      <c r="F19" s="70" t="s">
        <v>16</v>
      </c>
      <c r="G19" s="70" t="s">
        <v>21</v>
      </c>
      <c r="H19" s="70" t="s">
        <v>22</v>
      </c>
      <c r="I19" s="70" t="s">
        <v>23</v>
      </c>
      <c r="J19" s="70" t="s">
        <v>24</v>
      </c>
      <c r="K19" s="70" t="s">
        <v>25</v>
      </c>
      <c r="L19" s="70" t="s">
        <v>26</v>
      </c>
      <c r="M19" s="71">
        <v>6</v>
      </c>
      <c r="N19" s="71">
        <v>7</v>
      </c>
      <c r="O19" s="71">
        <v>8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 t="s">
        <v>27</v>
      </c>
      <c r="AD19" s="71" t="s">
        <v>28</v>
      </c>
      <c r="AE19" s="71" t="s">
        <v>19</v>
      </c>
      <c r="AF19" s="71" t="s">
        <v>29</v>
      </c>
      <c r="AG19" s="65" t="s">
        <v>62</v>
      </c>
      <c r="AH19" s="66" t="s">
        <v>63</v>
      </c>
    </row>
    <row r="20" spans="1:34" s="25" customFormat="1" ht="57">
      <c r="A20" s="46">
        <v>249</v>
      </c>
      <c r="B20" s="26" t="s">
        <v>34</v>
      </c>
      <c r="C20" s="38" t="s">
        <v>39</v>
      </c>
      <c r="D20" s="38">
        <v>1</v>
      </c>
      <c r="E20" s="42">
        <v>0</v>
      </c>
      <c r="F20" s="42">
        <v>0.00344212962962963</v>
      </c>
      <c r="G20" s="43">
        <f aca="true" t="shared" si="0" ref="G20:G31">F20-E20</f>
        <v>0.00344212962962963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5</v>
      </c>
      <c r="O20" s="41">
        <v>0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5">
        <f aca="true" t="shared" si="1" ref="AC20:AC31">O20+N20+M20+L20+K20+J20+I20+H20</f>
        <v>5</v>
      </c>
      <c r="AD20" s="43">
        <v>5.7870370370370366E-05</v>
      </c>
      <c r="AE20" s="61">
        <f aca="true" t="shared" si="2" ref="AE20:AE31">AD20+G20</f>
        <v>0.0035000000000000005</v>
      </c>
      <c r="AF20" s="62">
        <f>AE20</f>
        <v>0.0035000000000000005</v>
      </c>
      <c r="AG20" s="63">
        <v>1</v>
      </c>
      <c r="AH20" s="66">
        <v>300</v>
      </c>
    </row>
    <row r="21" spans="1:34" s="25" customFormat="1" ht="71.25" customHeight="1">
      <c r="A21" s="228">
        <v>350</v>
      </c>
      <c r="B21" s="230" t="s">
        <v>44</v>
      </c>
      <c r="C21" s="232" t="s">
        <v>45</v>
      </c>
      <c r="D21" s="38">
        <v>1</v>
      </c>
      <c r="E21" s="42">
        <v>0</v>
      </c>
      <c r="F21" s="42">
        <v>0.004299768518518518</v>
      </c>
      <c r="G21" s="43">
        <f>F21-E21</f>
        <v>0.004299768518518518</v>
      </c>
      <c r="H21" s="41">
        <v>0</v>
      </c>
      <c r="I21" s="41">
        <v>5</v>
      </c>
      <c r="J21" s="41">
        <v>5</v>
      </c>
      <c r="K21" s="41">
        <v>50</v>
      </c>
      <c r="L21" s="41">
        <v>50</v>
      </c>
      <c r="M21" s="41">
        <v>50</v>
      </c>
      <c r="N21" s="41">
        <v>50</v>
      </c>
      <c r="O21" s="41">
        <v>5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5">
        <f>O21+N21+M21+L21+K21+J21+I21+H21</f>
        <v>215</v>
      </c>
      <c r="AD21" s="43">
        <v>0.002488425925925926</v>
      </c>
      <c r="AE21" s="42">
        <f>AD21+G21</f>
        <v>0.006788194444444444</v>
      </c>
      <c r="AF21" s="180">
        <f>AE22</f>
        <v>0.0043413194444444445</v>
      </c>
      <c r="AG21" s="189">
        <v>2</v>
      </c>
      <c r="AH21" s="184">
        <v>285</v>
      </c>
    </row>
    <row r="22" spans="1:34" s="25" customFormat="1" ht="71.25" customHeight="1">
      <c r="A22" s="229"/>
      <c r="B22" s="231"/>
      <c r="C22" s="233"/>
      <c r="D22" s="54">
        <v>2</v>
      </c>
      <c r="E22" s="55">
        <v>0</v>
      </c>
      <c r="F22" s="55">
        <v>0.004051967592592592</v>
      </c>
      <c r="G22" s="58">
        <f>F22-E22</f>
        <v>0.004051967592592592</v>
      </c>
      <c r="H22" s="56">
        <v>0</v>
      </c>
      <c r="I22" s="56">
        <v>5</v>
      </c>
      <c r="J22" s="56">
        <v>5</v>
      </c>
      <c r="K22" s="56">
        <v>5</v>
      </c>
      <c r="L22" s="56">
        <v>0</v>
      </c>
      <c r="M22" s="56">
        <v>5</v>
      </c>
      <c r="N22" s="56">
        <v>0</v>
      </c>
      <c r="O22" s="56">
        <v>5</v>
      </c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>
        <f>O22+N22+M22+L22+K22+J22+I22+H22</f>
        <v>25</v>
      </c>
      <c r="AD22" s="58">
        <v>0.0002893518518518519</v>
      </c>
      <c r="AE22" s="55">
        <f>AD22+G22</f>
        <v>0.0043413194444444445</v>
      </c>
      <c r="AF22" s="181"/>
      <c r="AG22" s="190"/>
      <c r="AH22" s="185"/>
    </row>
    <row r="23" spans="1:34" s="25" customFormat="1" ht="15" hidden="1">
      <c r="A23" s="169"/>
      <c r="B23" s="170"/>
      <c r="C23" s="38"/>
      <c r="D23" s="38"/>
      <c r="E23" s="42"/>
      <c r="F23" s="42"/>
      <c r="G23" s="43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5"/>
      <c r="AD23" s="43"/>
      <c r="AE23" s="61"/>
      <c r="AF23" s="68"/>
      <c r="AG23" s="67"/>
      <c r="AH23" s="69"/>
    </row>
    <row r="24" spans="1:34" s="25" customFormat="1" ht="15" hidden="1">
      <c r="A24" s="169"/>
      <c r="B24" s="170"/>
      <c r="C24" s="38"/>
      <c r="D24" s="38"/>
      <c r="E24" s="42"/>
      <c r="F24" s="42"/>
      <c r="G24" s="43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5"/>
      <c r="AD24" s="43"/>
      <c r="AE24" s="61"/>
      <c r="AF24" s="68"/>
      <c r="AG24" s="67"/>
      <c r="AH24" s="69"/>
    </row>
    <row r="25" spans="1:34" s="25" customFormat="1" ht="56.25" customHeight="1">
      <c r="A25" s="228">
        <v>150</v>
      </c>
      <c r="B25" s="230" t="s">
        <v>42</v>
      </c>
      <c r="C25" s="232" t="s">
        <v>43</v>
      </c>
      <c r="D25" s="38">
        <v>1</v>
      </c>
      <c r="E25" s="42">
        <v>0</v>
      </c>
      <c r="F25" s="42">
        <v>0.004591203703703704</v>
      </c>
      <c r="G25" s="43">
        <f t="shared" si="0"/>
        <v>0.004591203703703704</v>
      </c>
      <c r="H25" s="41">
        <v>0</v>
      </c>
      <c r="I25" s="41">
        <v>0</v>
      </c>
      <c r="J25" s="41">
        <v>5</v>
      </c>
      <c r="K25" s="41">
        <v>0</v>
      </c>
      <c r="L25" s="41">
        <v>0</v>
      </c>
      <c r="M25" s="41">
        <v>5</v>
      </c>
      <c r="N25" s="41">
        <v>0</v>
      </c>
      <c r="O25" s="41">
        <v>5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5">
        <f t="shared" si="1"/>
        <v>15</v>
      </c>
      <c r="AD25" s="43">
        <v>0.00017361111111111112</v>
      </c>
      <c r="AE25" s="42">
        <f t="shared" si="2"/>
        <v>0.0047648148148148155</v>
      </c>
      <c r="AF25" s="180">
        <f>AE25</f>
        <v>0.0047648148148148155</v>
      </c>
      <c r="AG25" s="182">
        <v>3</v>
      </c>
      <c r="AH25" s="184">
        <v>270</v>
      </c>
    </row>
    <row r="26" spans="1:34" s="25" customFormat="1" ht="56.25" customHeight="1">
      <c r="A26" s="229"/>
      <c r="B26" s="231"/>
      <c r="C26" s="233"/>
      <c r="D26" s="54">
        <v>2</v>
      </c>
      <c r="E26" s="55">
        <v>0</v>
      </c>
      <c r="F26" s="55">
        <v>0.004273726851851852</v>
      </c>
      <c r="G26" s="58">
        <f t="shared" si="0"/>
        <v>0.004273726851851852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50</v>
      </c>
      <c r="N26" s="56">
        <v>0</v>
      </c>
      <c r="O26" s="56">
        <v>0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7">
        <f t="shared" si="1"/>
        <v>50</v>
      </c>
      <c r="AD26" s="58">
        <v>0.0005787037037037038</v>
      </c>
      <c r="AE26" s="55">
        <f t="shared" si="2"/>
        <v>0.004852430555555556</v>
      </c>
      <c r="AF26" s="181"/>
      <c r="AG26" s="183"/>
      <c r="AH26" s="185"/>
    </row>
    <row r="27" spans="1:34" s="25" customFormat="1" ht="57">
      <c r="A27" s="46">
        <v>149</v>
      </c>
      <c r="B27" s="26" t="s">
        <v>49</v>
      </c>
      <c r="C27" s="39" t="s">
        <v>51</v>
      </c>
      <c r="D27" s="39">
        <v>1</v>
      </c>
      <c r="E27" s="42">
        <v>0</v>
      </c>
      <c r="F27" s="42">
        <v>0.004673726851851852</v>
      </c>
      <c r="G27" s="43">
        <f t="shared" si="0"/>
        <v>0.004673726851851852</v>
      </c>
      <c r="H27" s="41">
        <v>0</v>
      </c>
      <c r="I27" s="41">
        <v>5</v>
      </c>
      <c r="J27" s="41">
        <v>5</v>
      </c>
      <c r="K27" s="41">
        <v>50</v>
      </c>
      <c r="L27" s="41">
        <v>50</v>
      </c>
      <c r="M27" s="41">
        <v>50</v>
      </c>
      <c r="N27" s="41">
        <v>5</v>
      </c>
      <c r="O27" s="41">
        <v>5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5">
        <f t="shared" si="1"/>
        <v>170</v>
      </c>
      <c r="AD27" s="43">
        <v>0.001967592592592593</v>
      </c>
      <c r="AE27" s="42">
        <f t="shared" si="2"/>
        <v>0.0066413194444444445</v>
      </c>
      <c r="AF27" s="62">
        <f>AE27</f>
        <v>0.0066413194444444445</v>
      </c>
      <c r="AG27" s="63">
        <v>4</v>
      </c>
      <c r="AH27" s="66">
        <v>255</v>
      </c>
    </row>
    <row r="28" spans="1:34" s="25" customFormat="1" ht="56.25">
      <c r="A28" s="46">
        <v>410</v>
      </c>
      <c r="B28" s="26" t="s">
        <v>56</v>
      </c>
      <c r="C28" s="38" t="s">
        <v>41</v>
      </c>
      <c r="D28" s="38">
        <v>1</v>
      </c>
      <c r="E28" s="42">
        <v>0</v>
      </c>
      <c r="F28" s="42">
        <v>0.0054832175925925925</v>
      </c>
      <c r="G28" s="43">
        <f t="shared" si="0"/>
        <v>0.0054832175925925925</v>
      </c>
      <c r="H28" s="41">
        <v>0</v>
      </c>
      <c r="I28" s="41">
        <v>5</v>
      </c>
      <c r="J28" s="41">
        <v>0</v>
      </c>
      <c r="K28" s="41">
        <v>50</v>
      </c>
      <c r="L28" s="41">
        <v>50</v>
      </c>
      <c r="M28" s="41">
        <v>0</v>
      </c>
      <c r="N28" s="41">
        <v>50</v>
      </c>
      <c r="O28" s="41">
        <v>5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5">
        <f t="shared" si="1"/>
        <v>160</v>
      </c>
      <c r="AD28" s="43">
        <v>0.0018518518518518517</v>
      </c>
      <c r="AE28" s="61">
        <f t="shared" si="2"/>
        <v>0.007335069444444444</v>
      </c>
      <c r="AF28" s="62">
        <f>AE28</f>
        <v>0.007335069444444444</v>
      </c>
      <c r="AG28" s="45">
        <v>5</v>
      </c>
      <c r="AH28" s="66">
        <v>240</v>
      </c>
    </row>
    <row r="29" spans="1:34" s="25" customFormat="1" ht="57" customHeight="1">
      <c r="A29" s="228">
        <v>437</v>
      </c>
      <c r="B29" s="230" t="s">
        <v>33</v>
      </c>
      <c r="C29" s="232" t="s">
        <v>57</v>
      </c>
      <c r="D29" s="38">
        <v>1</v>
      </c>
      <c r="E29" s="42">
        <v>0</v>
      </c>
      <c r="F29" s="42">
        <v>0.006175462962962963</v>
      </c>
      <c r="G29" s="43">
        <f t="shared" si="0"/>
        <v>0.006175462962962963</v>
      </c>
      <c r="H29" s="41">
        <v>0</v>
      </c>
      <c r="I29" s="41">
        <v>5</v>
      </c>
      <c r="J29" s="41">
        <v>0</v>
      </c>
      <c r="K29" s="41">
        <v>50</v>
      </c>
      <c r="L29" s="41">
        <v>0</v>
      </c>
      <c r="M29" s="41">
        <v>50</v>
      </c>
      <c r="N29" s="41">
        <v>50</v>
      </c>
      <c r="O29" s="41">
        <v>5</v>
      </c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5">
        <f t="shared" si="1"/>
        <v>160</v>
      </c>
      <c r="AD29" s="43">
        <v>0.0018518518518518517</v>
      </c>
      <c r="AE29" s="61">
        <f t="shared" si="2"/>
        <v>0.008027314814814815</v>
      </c>
      <c r="AF29" s="180">
        <f>AE29</f>
        <v>0.008027314814814815</v>
      </c>
      <c r="AG29" s="182">
        <v>6</v>
      </c>
      <c r="AH29" s="184">
        <v>225</v>
      </c>
    </row>
    <row r="30" spans="1:34" s="25" customFormat="1" ht="57" customHeight="1">
      <c r="A30" s="229"/>
      <c r="B30" s="231"/>
      <c r="C30" s="233"/>
      <c r="D30" s="54">
        <v>2</v>
      </c>
      <c r="E30" s="55">
        <v>0</v>
      </c>
      <c r="F30" s="55">
        <v>0.005923726851851851</v>
      </c>
      <c r="G30" s="58">
        <f t="shared" si="0"/>
        <v>0.005923726851851851</v>
      </c>
      <c r="H30" s="56">
        <v>0</v>
      </c>
      <c r="I30" s="56">
        <v>0</v>
      </c>
      <c r="J30" s="56">
        <v>50</v>
      </c>
      <c r="K30" s="56">
        <v>5</v>
      </c>
      <c r="L30" s="56">
        <v>5</v>
      </c>
      <c r="M30" s="56">
        <v>5</v>
      </c>
      <c r="N30" s="56">
        <v>5</v>
      </c>
      <c r="O30" s="56">
        <v>5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>
        <f t="shared" si="1"/>
        <v>75</v>
      </c>
      <c r="AD30" s="58">
        <v>0.0008680555555555555</v>
      </c>
      <c r="AE30" s="64">
        <f t="shared" si="2"/>
        <v>0.006791782407407406</v>
      </c>
      <c r="AF30" s="181"/>
      <c r="AG30" s="183"/>
      <c r="AH30" s="185"/>
    </row>
    <row r="31" spans="1:34" s="25" customFormat="1" ht="57">
      <c r="A31" s="46">
        <v>434</v>
      </c>
      <c r="B31" s="26" t="s">
        <v>49</v>
      </c>
      <c r="C31" s="38" t="s">
        <v>50</v>
      </c>
      <c r="D31" s="44">
        <v>1</v>
      </c>
      <c r="E31" s="42">
        <v>0</v>
      </c>
      <c r="F31" s="42">
        <v>0.005615856481481481</v>
      </c>
      <c r="G31" s="43">
        <f t="shared" si="0"/>
        <v>0.005615856481481481</v>
      </c>
      <c r="H31" s="41">
        <v>0</v>
      </c>
      <c r="I31" s="41">
        <v>5</v>
      </c>
      <c r="J31" s="41">
        <v>50</v>
      </c>
      <c r="K31" s="41">
        <v>50</v>
      </c>
      <c r="L31" s="41">
        <v>50</v>
      </c>
      <c r="M31" s="41">
        <v>5</v>
      </c>
      <c r="N31" s="41">
        <v>50</v>
      </c>
      <c r="O31" s="41">
        <v>5</v>
      </c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5">
        <f t="shared" si="1"/>
        <v>215</v>
      </c>
      <c r="AD31" s="43">
        <v>0.002488425925925926</v>
      </c>
      <c r="AE31" s="42">
        <f t="shared" si="2"/>
        <v>0.008104282407407407</v>
      </c>
      <c r="AF31" s="62">
        <f>AE31</f>
        <v>0.008104282407407407</v>
      </c>
      <c r="AG31" s="63">
        <v>7</v>
      </c>
      <c r="AH31" s="66">
        <v>210</v>
      </c>
    </row>
    <row r="33" spans="2:4" ht="15">
      <c r="B33" s="7" t="s">
        <v>1</v>
      </c>
      <c r="C33" s="8" t="s">
        <v>2</v>
      </c>
      <c r="D33" s="8"/>
    </row>
    <row r="34" spans="2:4" ht="15">
      <c r="B34" s="7"/>
      <c r="C34" s="8"/>
      <c r="D34" s="8"/>
    </row>
    <row r="35" spans="2:4" ht="15">
      <c r="B35" s="7" t="s">
        <v>3</v>
      </c>
      <c r="C35" s="8" t="s">
        <v>46</v>
      </c>
      <c r="D35" s="8"/>
    </row>
  </sheetData>
  <sheetProtection/>
  <mergeCells count="27">
    <mergeCell ref="A29:A30"/>
    <mergeCell ref="B29:B30"/>
    <mergeCell ref="C29:C30"/>
    <mergeCell ref="A3:AH3"/>
    <mergeCell ref="A1:AH1"/>
    <mergeCell ref="A21:A22"/>
    <mergeCell ref="B21:B22"/>
    <mergeCell ref="C21:C22"/>
    <mergeCell ref="A25:A26"/>
    <mergeCell ref="B25:B26"/>
    <mergeCell ref="C25:C26"/>
    <mergeCell ref="AH25:AH26"/>
    <mergeCell ref="AG21:AG22"/>
    <mergeCell ref="AF21:AF22"/>
    <mergeCell ref="AH21:AH22"/>
    <mergeCell ref="AE17:AK17"/>
    <mergeCell ref="A5:J5"/>
    <mergeCell ref="AF29:AF30"/>
    <mergeCell ref="AG29:AG30"/>
    <mergeCell ref="AH29:AH30"/>
    <mergeCell ref="H18:O18"/>
    <mergeCell ref="A9:AH9"/>
    <mergeCell ref="A6:AH6"/>
    <mergeCell ref="A7:AH7"/>
    <mergeCell ref="A10:AH10"/>
    <mergeCell ref="AG25:AG26"/>
    <mergeCell ref="AF25:AF26"/>
  </mergeCells>
  <printOptions/>
  <pageMargins left="0.1968503937007874" right="0.11811023622047245" top="0.15748031496062992" bottom="0.1968503937007874" header="0.31496062992125984" footer="0.31496062992125984"/>
  <pageSetup fitToHeight="1" fitToWidth="1" horizontalDpi="600" verticalDpi="600" orientation="portrait" paperSize="9" scale="68" r:id="rId1"/>
  <ignoredErrors>
    <ignoredError sqref="H19:L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5">
      <selection activeCell="A9" sqref="A9:K9"/>
    </sheetView>
  </sheetViews>
  <sheetFormatPr defaultColWidth="9.140625" defaultRowHeight="15"/>
  <cols>
    <col min="1" max="1" width="0.2890625" style="137" customWidth="1"/>
    <col min="2" max="2" width="14.00390625" style="137" bestFit="1" customWidth="1"/>
    <col min="3" max="3" width="31.00390625" style="137" bestFit="1" customWidth="1"/>
    <col min="4" max="4" width="28.57421875" style="87" bestFit="1" customWidth="1"/>
    <col min="5" max="5" width="12.57421875" style="137" customWidth="1"/>
    <col min="6" max="6" width="11.7109375" style="137" customWidth="1"/>
    <col min="7" max="7" width="16.140625" style="137" hidden="1" customWidth="1"/>
    <col min="8" max="8" width="15.140625" style="137" hidden="1" customWidth="1"/>
    <col min="9" max="10" width="11.57421875" style="137" customWidth="1"/>
    <col min="11" max="11" width="17.00390625" style="137" customWidth="1"/>
    <col min="12" max="12" width="9.140625" style="142" customWidth="1"/>
    <col min="13" max="16384" width="9.140625" style="86" customWidth="1"/>
  </cols>
  <sheetData>
    <row r="1" spans="1:12" s="75" customFormat="1" ht="83.25" customHeight="1">
      <c r="A1" s="192" t="s">
        <v>61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41"/>
    </row>
    <row r="2" spans="2:12" s="75" customFormat="1" ht="15">
      <c r="B2" s="76"/>
      <c r="C2" s="76"/>
      <c r="D2" s="77"/>
      <c r="E2" s="78"/>
      <c r="F2" s="78"/>
      <c r="G2" s="78"/>
      <c r="H2" s="78"/>
      <c r="L2" s="141"/>
    </row>
    <row r="3" spans="1:12" s="75" customFormat="1" ht="18" customHeight="1">
      <c r="A3" s="193" t="s">
        <v>30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41"/>
    </row>
    <row r="4" spans="2:12" s="75" customFormat="1" ht="15">
      <c r="B4" s="79"/>
      <c r="C4" s="80"/>
      <c r="D4" s="81"/>
      <c r="L4" s="141"/>
    </row>
    <row r="5" spans="1:12" s="75" customFormat="1" ht="15" customHeight="1">
      <c r="A5" s="194" t="s">
        <v>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41"/>
    </row>
    <row r="6" spans="1:12" s="75" customFormat="1" ht="15" customHeight="1">
      <c r="A6" s="79"/>
      <c r="B6" s="194" t="s">
        <v>65</v>
      </c>
      <c r="C6" s="194"/>
      <c r="D6" s="194"/>
      <c r="E6" s="194"/>
      <c r="F6" s="194"/>
      <c r="G6" s="194"/>
      <c r="H6" s="194"/>
      <c r="I6" s="194"/>
      <c r="J6" s="194"/>
      <c r="K6" s="194"/>
      <c r="L6" s="141"/>
    </row>
    <row r="7" spans="1:12" s="75" customFormat="1" ht="15" customHeight="1">
      <c r="A7" s="79"/>
      <c r="B7" s="79"/>
      <c r="C7" s="79"/>
      <c r="D7" s="79"/>
      <c r="E7" s="79"/>
      <c r="F7" s="79"/>
      <c r="G7" s="79"/>
      <c r="H7" s="79"/>
      <c r="I7" s="79"/>
      <c r="J7" s="82"/>
      <c r="L7" s="141"/>
    </row>
    <row r="8" spans="1:12" s="75" customFormat="1" ht="18" customHeight="1">
      <c r="A8" s="195" t="s">
        <v>66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41"/>
    </row>
    <row r="9" spans="1:12" s="75" customFormat="1" ht="23.25" customHeight="1">
      <c r="A9" s="196" t="s">
        <v>55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41"/>
    </row>
    <row r="10" spans="1:11" ht="15" hidden="1">
      <c r="A10" s="83"/>
      <c r="B10" s="83"/>
      <c r="C10" s="84"/>
      <c r="D10" s="85"/>
      <c r="E10" s="85"/>
      <c r="F10" s="85"/>
      <c r="G10" s="85"/>
      <c r="H10" s="85"/>
      <c r="I10" s="85"/>
      <c r="J10" s="86"/>
      <c r="K10" s="86"/>
    </row>
    <row r="11" spans="1:11" ht="15" hidden="1">
      <c r="A11" s="83"/>
      <c r="B11" s="83"/>
      <c r="C11" s="84"/>
      <c r="D11" s="85"/>
      <c r="E11" s="85"/>
      <c r="F11" s="85"/>
      <c r="G11" s="85"/>
      <c r="H11" s="85"/>
      <c r="I11" s="85"/>
      <c r="J11" s="86"/>
      <c r="K11" s="86"/>
    </row>
    <row r="12" spans="1:11" ht="15" hidden="1">
      <c r="A12" s="85"/>
      <c r="B12" s="85"/>
      <c r="C12" s="84"/>
      <c r="D12" s="85"/>
      <c r="E12" s="85"/>
      <c r="F12" s="85"/>
      <c r="G12" s="85"/>
      <c r="H12" s="85"/>
      <c r="I12" s="85"/>
      <c r="J12" s="86"/>
      <c r="K12" s="86"/>
    </row>
    <row r="13" spans="1:11" ht="15" hidden="1">
      <c r="A13" s="85"/>
      <c r="B13" s="85"/>
      <c r="C13" s="84"/>
      <c r="D13" s="85"/>
      <c r="E13" s="85"/>
      <c r="F13" s="85"/>
      <c r="G13" s="85"/>
      <c r="H13" s="85"/>
      <c r="I13" s="85"/>
      <c r="J13" s="86"/>
      <c r="K13" s="86"/>
    </row>
    <row r="14" spans="1:11" ht="15" hidden="1">
      <c r="A14" s="85"/>
      <c r="B14" s="85"/>
      <c r="C14" s="87"/>
      <c r="D14" s="85"/>
      <c r="E14" s="85"/>
      <c r="F14" s="85"/>
      <c r="G14" s="85"/>
      <c r="H14" s="85"/>
      <c r="I14" s="85"/>
      <c r="J14" s="86"/>
      <c r="K14" s="86"/>
    </row>
    <row r="15" spans="1:11" ht="15">
      <c r="A15" s="85"/>
      <c r="B15" s="85"/>
      <c r="C15" s="84"/>
      <c r="D15" s="85"/>
      <c r="E15" s="85"/>
      <c r="F15" s="85"/>
      <c r="G15" s="85"/>
      <c r="H15" s="85"/>
      <c r="I15" s="85"/>
      <c r="J15" s="86"/>
      <c r="K15" s="86"/>
    </row>
    <row r="16" spans="1:11" ht="15">
      <c r="A16" s="86"/>
      <c r="B16" s="85" t="s">
        <v>31</v>
      </c>
      <c r="C16" s="145" t="s">
        <v>71</v>
      </c>
      <c r="D16" s="144"/>
      <c r="E16" s="144"/>
      <c r="F16" s="144"/>
      <c r="G16" s="144"/>
      <c r="H16" s="144"/>
      <c r="I16" s="144"/>
      <c r="J16" s="144" t="s">
        <v>32</v>
      </c>
      <c r="K16" s="144"/>
    </row>
    <row r="17" spans="1:11" ht="16.5" thickBot="1">
      <c r="A17" s="86"/>
      <c r="B17" s="88" t="s">
        <v>11</v>
      </c>
      <c r="C17" s="89"/>
      <c r="D17" s="89"/>
      <c r="E17" s="89"/>
      <c r="F17" s="89"/>
      <c r="G17" s="89"/>
      <c r="H17" s="89"/>
      <c r="I17" s="89"/>
      <c r="J17" s="86"/>
      <c r="K17" s="86"/>
    </row>
    <row r="18" spans="1:12" s="94" customFormat="1" ht="42" customHeight="1" thickBot="1">
      <c r="A18" s="90" t="str">
        <f>'[1]рабочий'!A16</f>
        <v>Стартовый №</v>
      </c>
      <c r="B18" s="91" t="s">
        <v>4</v>
      </c>
      <c r="C18" s="92" t="s">
        <v>5</v>
      </c>
      <c r="D18" s="93" t="s">
        <v>6</v>
      </c>
      <c r="E18" s="93" t="s">
        <v>15</v>
      </c>
      <c r="F18" s="93" t="s">
        <v>16</v>
      </c>
      <c r="G18" s="93" t="s">
        <v>17</v>
      </c>
      <c r="H18" s="93" t="s">
        <v>18</v>
      </c>
      <c r="I18" s="93" t="s">
        <v>19</v>
      </c>
      <c r="J18" s="93" t="s">
        <v>20</v>
      </c>
      <c r="K18" s="93" t="s">
        <v>62</v>
      </c>
      <c r="L18" s="125" t="s">
        <v>63</v>
      </c>
    </row>
    <row r="19" spans="1:12" s="94" customFormat="1" ht="45">
      <c r="A19" s="95">
        <v>1</v>
      </c>
      <c r="B19" s="96">
        <v>437</v>
      </c>
      <c r="C19" s="97" t="s">
        <v>33</v>
      </c>
      <c r="D19" s="39" t="s">
        <v>40</v>
      </c>
      <c r="E19" s="98">
        <v>0.0006944444444444445</v>
      </c>
      <c r="F19" s="98">
        <v>0.0032870370370370367</v>
      </c>
      <c r="G19" s="99" t="s">
        <v>7</v>
      </c>
      <c r="H19" s="99" t="s">
        <v>7</v>
      </c>
      <c r="I19" s="100">
        <f aca="true" t="shared" si="0" ref="I19:I24">F19-E19</f>
        <v>0.002592592592592592</v>
      </c>
      <c r="J19" s="101">
        <v>1</v>
      </c>
      <c r="K19" s="102"/>
      <c r="L19" s="143"/>
    </row>
    <row r="20" spans="1:12" s="94" customFormat="1" ht="45.75" thickBot="1">
      <c r="A20" s="95">
        <v>2</v>
      </c>
      <c r="B20" s="103">
        <v>434</v>
      </c>
      <c r="C20" s="104" t="s">
        <v>49</v>
      </c>
      <c r="D20" s="59" t="s">
        <v>50</v>
      </c>
      <c r="E20" s="105">
        <v>0.0006944444444444445</v>
      </c>
      <c r="F20" s="105">
        <v>0.0042824074074074075</v>
      </c>
      <c r="G20" s="106" t="s">
        <v>7</v>
      </c>
      <c r="H20" s="106" t="s">
        <v>7</v>
      </c>
      <c r="I20" s="107">
        <f t="shared" si="0"/>
        <v>0.003587962962962963</v>
      </c>
      <c r="J20" s="108">
        <v>2</v>
      </c>
      <c r="K20" s="109">
        <v>7</v>
      </c>
      <c r="L20" s="133">
        <v>140</v>
      </c>
    </row>
    <row r="21" spans="1:12" s="94" customFormat="1" ht="45">
      <c r="A21" s="95">
        <v>3</v>
      </c>
      <c r="B21" s="96">
        <v>150</v>
      </c>
      <c r="C21" s="97" t="s">
        <v>42</v>
      </c>
      <c r="D21" s="72" t="s">
        <v>43</v>
      </c>
      <c r="E21" s="110">
        <v>0.0006944444444444445</v>
      </c>
      <c r="F21" s="110">
        <v>0.003368055555555555</v>
      </c>
      <c r="G21" s="111" t="s">
        <v>7</v>
      </c>
      <c r="H21" s="111" t="s">
        <v>7</v>
      </c>
      <c r="I21" s="112">
        <f t="shared" si="0"/>
        <v>0.0026736111111111105</v>
      </c>
      <c r="J21" s="113">
        <v>2</v>
      </c>
      <c r="K21" s="113">
        <v>5</v>
      </c>
      <c r="L21" s="125">
        <v>160</v>
      </c>
    </row>
    <row r="22" spans="1:12" s="94" customFormat="1" ht="45.75" thickBot="1">
      <c r="A22" s="95">
        <v>4</v>
      </c>
      <c r="B22" s="103">
        <v>149</v>
      </c>
      <c r="C22" s="104" t="s">
        <v>49</v>
      </c>
      <c r="D22" s="59" t="s">
        <v>51</v>
      </c>
      <c r="E22" s="105">
        <v>0.0006944444444444445</v>
      </c>
      <c r="F22" s="105">
        <v>0.0033333333333333335</v>
      </c>
      <c r="G22" s="106">
        <v>0</v>
      </c>
      <c r="H22" s="106" t="s">
        <v>7</v>
      </c>
      <c r="I22" s="107">
        <f t="shared" si="0"/>
        <v>0.002638888888888889</v>
      </c>
      <c r="J22" s="108">
        <v>1</v>
      </c>
      <c r="K22" s="114"/>
      <c r="L22" s="133"/>
    </row>
    <row r="23" spans="1:12" s="94" customFormat="1" ht="45">
      <c r="A23" s="95">
        <v>5</v>
      </c>
      <c r="B23" s="96">
        <v>350</v>
      </c>
      <c r="C23" s="97" t="s">
        <v>44</v>
      </c>
      <c r="D23" s="72" t="s">
        <v>45</v>
      </c>
      <c r="E23" s="110">
        <v>0.0006944444444444445</v>
      </c>
      <c r="F23" s="110">
        <v>0.002939814814814815</v>
      </c>
      <c r="G23" s="111">
        <v>0</v>
      </c>
      <c r="H23" s="111" t="s">
        <v>7</v>
      </c>
      <c r="I23" s="112">
        <f t="shared" si="0"/>
        <v>0.0022453703703703702</v>
      </c>
      <c r="J23" s="113">
        <v>1</v>
      </c>
      <c r="K23" s="115"/>
      <c r="L23" s="125"/>
    </row>
    <row r="24" spans="1:12" s="94" customFormat="1" ht="45.75" thickBot="1">
      <c r="A24" s="116">
        <v>6</v>
      </c>
      <c r="B24" s="103">
        <v>410</v>
      </c>
      <c r="C24" s="104" t="s">
        <v>56</v>
      </c>
      <c r="D24" s="59" t="s">
        <v>41</v>
      </c>
      <c r="E24" s="105">
        <v>0.0006944444444444445</v>
      </c>
      <c r="F24" s="105">
        <v>0.0038773148148148143</v>
      </c>
      <c r="G24" s="106" t="s">
        <v>7</v>
      </c>
      <c r="H24" s="106">
        <v>0</v>
      </c>
      <c r="I24" s="107">
        <f t="shared" si="0"/>
        <v>0.0031828703703703698</v>
      </c>
      <c r="J24" s="108">
        <v>2</v>
      </c>
      <c r="K24" s="109">
        <v>6</v>
      </c>
      <c r="L24" s="133">
        <v>150</v>
      </c>
    </row>
    <row r="25" spans="1:12" s="94" customFormat="1" ht="15" customHeight="1">
      <c r="A25" s="117"/>
      <c r="B25" s="117"/>
      <c r="C25" s="117"/>
      <c r="D25" s="118"/>
      <c r="E25" s="119"/>
      <c r="F25" s="119"/>
      <c r="G25" s="120"/>
      <c r="H25" s="120"/>
      <c r="I25" s="121"/>
      <c r="J25" s="121"/>
      <c r="K25" s="117"/>
      <c r="L25" s="134"/>
    </row>
    <row r="26" spans="1:12" s="94" customFormat="1" ht="16.5" thickBot="1">
      <c r="A26" s="117"/>
      <c r="B26" s="122" t="s">
        <v>12</v>
      </c>
      <c r="C26" s="117"/>
      <c r="D26" s="123"/>
      <c r="E26" s="119"/>
      <c r="F26" s="119"/>
      <c r="G26" s="120"/>
      <c r="H26" s="120"/>
      <c r="I26" s="121"/>
      <c r="J26" s="121"/>
      <c r="K26" s="117"/>
      <c r="L26" s="134"/>
    </row>
    <row r="27" spans="1:12" s="94" customFormat="1" ht="30.75" thickBot="1">
      <c r="A27" s="117"/>
      <c r="B27" s="91" t="s">
        <v>4</v>
      </c>
      <c r="C27" s="92" t="s">
        <v>5</v>
      </c>
      <c r="D27" s="92" t="s">
        <v>6</v>
      </c>
      <c r="E27" s="92" t="s">
        <v>15</v>
      </c>
      <c r="F27" s="92" t="s">
        <v>16</v>
      </c>
      <c r="G27" s="92" t="s">
        <v>17</v>
      </c>
      <c r="H27" s="92" t="s">
        <v>18</v>
      </c>
      <c r="I27" s="92" t="s">
        <v>19</v>
      </c>
      <c r="J27" s="124" t="s">
        <v>20</v>
      </c>
      <c r="K27" s="117"/>
      <c r="L27" s="134"/>
    </row>
    <row r="28" spans="1:12" s="94" customFormat="1" ht="45">
      <c r="A28" s="95">
        <v>1</v>
      </c>
      <c r="B28" s="96">
        <v>350</v>
      </c>
      <c r="C28" s="97" t="s">
        <v>44</v>
      </c>
      <c r="D28" s="72" t="s">
        <v>45</v>
      </c>
      <c r="E28" s="110">
        <v>0.0006944444444444445</v>
      </c>
      <c r="F28" s="110">
        <v>0.003101851851851852</v>
      </c>
      <c r="G28" s="111" t="s">
        <v>7</v>
      </c>
      <c r="H28" s="111" t="s">
        <v>7</v>
      </c>
      <c r="I28" s="112">
        <f>F28-E28</f>
        <v>0.0024074074074074076</v>
      </c>
      <c r="J28" s="125">
        <v>1</v>
      </c>
      <c r="K28" s="117"/>
      <c r="L28" s="134"/>
    </row>
    <row r="29" spans="1:12" s="94" customFormat="1" ht="45.75" thickBot="1">
      <c r="A29" s="95">
        <v>2</v>
      </c>
      <c r="B29" s="126">
        <v>149</v>
      </c>
      <c r="C29" s="127" t="s">
        <v>49</v>
      </c>
      <c r="D29" s="60" t="s">
        <v>51</v>
      </c>
      <c r="E29" s="128">
        <v>0.0006944444444444445</v>
      </c>
      <c r="F29" s="128">
        <v>0.0037037037037037034</v>
      </c>
      <c r="G29" s="129" t="s">
        <v>7</v>
      </c>
      <c r="H29" s="129" t="s">
        <v>7</v>
      </c>
      <c r="I29" s="130">
        <f>F29-E29</f>
        <v>0.003009259259259259</v>
      </c>
      <c r="J29" s="131">
        <v>2</v>
      </c>
      <c r="K29" s="132"/>
      <c r="L29" s="134"/>
    </row>
    <row r="30" spans="1:12" s="94" customFormat="1" ht="45">
      <c r="A30" s="95">
        <v>3</v>
      </c>
      <c r="B30" s="96">
        <v>249</v>
      </c>
      <c r="C30" s="97" t="s">
        <v>59</v>
      </c>
      <c r="D30" s="72" t="s">
        <v>39</v>
      </c>
      <c r="E30" s="110">
        <v>0.0006944444444444445</v>
      </c>
      <c r="F30" s="110">
        <v>0.0025</v>
      </c>
      <c r="G30" s="111" t="s">
        <v>7</v>
      </c>
      <c r="H30" s="111" t="s">
        <v>7</v>
      </c>
      <c r="I30" s="112">
        <f>F30-E30</f>
        <v>0.0018055555555555555</v>
      </c>
      <c r="J30" s="125">
        <v>1</v>
      </c>
      <c r="K30" s="117"/>
      <c r="L30" s="134"/>
    </row>
    <row r="31" spans="1:12" s="94" customFormat="1" ht="45.75" thickBot="1">
      <c r="A31" s="95">
        <v>4</v>
      </c>
      <c r="B31" s="103">
        <v>437</v>
      </c>
      <c r="C31" s="104" t="s">
        <v>33</v>
      </c>
      <c r="D31" s="59" t="s">
        <v>40</v>
      </c>
      <c r="E31" s="105">
        <v>0.0006944444444444445</v>
      </c>
      <c r="F31" s="105">
        <v>0.0030787037037037037</v>
      </c>
      <c r="G31" s="106">
        <v>0</v>
      </c>
      <c r="H31" s="106" t="s">
        <v>7</v>
      </c>
      <c r="I31" s="107">
        <f>F31-E31</f>
        <v>0.002384259259259259</v>
      </c>
      <c r="J31" s="133">
        <v>2</v>
      </c>
      <c r="K31" s="117"/>
      <c r="L31" s="134"/>
    </row>
    <row r="32" spans="1:12" s="94" customFormat="1" ht="15">
      <c r="A32" s="117"/>
      <c r="B32" s="117"/>
      <c r="C32" s="118"/>
      <c r="D32" s="118"/>
      <c r="E32" s="119"/>
      <c r="F32" s="119"/>
      <c r="G32" s="120"/>
      <c r="H32" s="120"/>
      <c r="I32" s="121"/>
      <c r="J32" s="134"/>
      <c r="K32" s="117"/>
      <c r="L32" s="134"/>
    </row>
    <row r="33" spans="1:12" s="94" customFormat="1" ht="15.75">
      <c r="A33" s="117"/>
      <c r="B33" s="122" t="s">
        <v>13</v>
      </c>
      <c r="C33" s="117"/>
      <c r="D33" s="123"/>
      <c r="E33" s="119"/>
      <c r="F33" s="119"/>
      <c r="G33" s="120"/>
      <c r="H33" s="120"/>
      <c r="I33" s="121"/>
      <c r="J33" s="121"/>
      <c r="K33" s="117"/>
      <c r="L33" s="134"/>
    </row>
    <row r="34" spans="1:12" s="94" customFormat="1" ht="16.5" thickBot="1">
      <c r="A34" s="117"/>
      <c r="B34" s="122"/>
      <c r="C34" s="117"/>
      <c r="D34" s="123"/>
      <c r="E34" s="119"/>
      <c r="F34" s="119"/>
      <c r="G34" s="120"/>
      <c r="H34" s="120"/>
      <c r="I34" s="121"/>
      <c r="J34" s="121"/>
      <c r="K34" s="117"/>
      <c r="L34" s="134"/>
    </row>
    <row r="35" spans="1:12" s="94" customFormat="1" ht="45">
      <c r="A35" s="95">
        <v>1</v>
      </c>
      <c r="B35" s="96">
        <v>149</v>
      </c>
      <c r="C35" s="97" t="s">
        <v>49</v>
      </c>
      <c r="D35" s="72" t="s">
        <v>51</v>
      </c>
      <c r="E35" s="110">
        <v>0.0006944444444444445</v>
      </c>
      <c r="F35" s="110">
        <v>0.003425925925925926</v>
      </c>
      <c r="G35" s="111" t="s">
        <v>7</v>
      </c>
      <c r="H35" s="111" t="s">
        <v>7</v>
      </c>
      <c r="I35" s="112">
        <f>F35-E35</f>
        <v>0.0027314814814814814</v>
      </c>
      <c r="J35" s="113">
        <v>1</v>
      </c>
      <c r="K35" s="115">
        <v>3</v>
      </c>
      <c r="L35" s="125">
        <v>180</v>
      </c>
    </row>
    <row r="36" spans="1:12" s="94" customFormat="1" ht="45.75" thickBot="1">
      <c r="A36" s="95">
        <v>2</v>
      </c>
      <c r="B36" s="103">
        <v>437</v>
      </c>
      <c r="C36" s="104" t="s">
        <v>33</v>
      </c>
      <c r="D36" s="59" t="s">
        <v>40</v>
      </c>
      <c r="E36" s="105">
        <v>0.0006944444444444445</v>
      </c>
      <c r="F36" s="105">
        <v>0.0034375</v>
      </c>
      <c r="G36" s="106" t="s">
        <v>7</v>
      </c>
      <c r="H36" s="106" t="s">
        <v>7</v>
      </c>
      <c r="I36" s="107">
        <f>F36-E36</f>
        <v>0.0027430555555555554</v>
      </c>
      <c r="J36" s="108">
        <v>2</v>
      </c>
      <c r="K36" s="109">
        <v>4</v>
      </c>
      <c r="L36" s="133">
        <v>170</v>
      </c>
    </row>
    <row r="37" spans="1:12" s="94" customFormat="1" ht="15">
      <c r="A37" s="117"/>
      <c r="B37" s="117"/>
      <c r="C37" s="117"/>
      <c r="D37" s="123"/>
      <c r="E37" s="119"/>
      <c r="F37" s="119"/>
      <c r="G37" s="120"/>
      <c r="H37" s="120"/>
      <c r="I37" s="121"/>
      <c r="J37" s="121"/>
      <c r="K37" s="117"/>
      <c r="L37" s="134"/>
    </row>
    <row r="38" spans="1:12" s="94" customFormat="1" ht="16.5" thickBot="1">
      <c r="A38" s="117"/>
      <c r="B38" s="122" t="s">
        <v>14</v>
      </c>
      <c r="C38" s="117"/>
      <c r="D38" s="123"/>
      <c r="E38" s="119"/>
      <c r="F38" s="119"/>
      <c r="G38" s="120"/>
      <c r="H38" s="120"/>
      <c r="I38" s="121"/>
      <c r="J38" s="121"/>
      <c r="K38" s="117"/>
      <c r="L38" s="134"/>
    </row>
    <row r="39" spans="1:12" s="94" customFormat="1" ht="45">
      <c r="A39" s="96">
        <v>1</v>
      </c>
      <c r="B39" s="115">
        <v>350</v>
      </c>
      <c r="C39" s="97" t="s">
        <v>44</v>
      </c>
      <c r="D39" s="72" t="s">
        <v>45</v>
      </c>
      <c r="E39" s="110">
        <v>0.0006944444444444445</v>
      </c>
      <c r="F39" s="110">
        <v>0.003425925925925926</v>
      </c>
      <c r="G39" s="111" t="s">
        <v>7</v>
      </c>
      <c r="H39" s="111" t="s">
        <v>7</v>
      </c>
      <c r="I39" s="112">
        <f>F39-E39</f>
        <v>0.0027314814814814814</v>
      </c>
      <c r="J39" s="113">
        <v>2</v>
      </c>
      <c r="K39" s="115">
        <v>2</v>
      </c>
      <c r="L39" s="125">
        <v>190</v>
      </c>
    </row>
    <row r="40" spans="1:12" s="94" customFormat="1" ht="45.75" thickBot="1">
      <c r="A40" s="103">
        <v>2</v>
      </c>
      <c r="B40" s="109">
        <v>249</v>
      </c>
      <c r="C40" s="104" t="s">
        <v>59</v>
      </c>
      <c r="D40" s="59" t="s">
        <v>39</v>
      </c>
      <c r="E40" s="105">
        <v>0.0006944444444444445</v>
      </c>
      <c r="F40" s="105">
        <v>0.002523148148148148</v>
      </c>
      <c r="G40" s="106" t="s">
        <v>7</v>
      </c>
      <c r="H40" s="106" t="s">
        <v>7</v>
      </c>
      <c r="I40" s="107">
        <f>F40-E40</f>
        <v>0.0018287037037037035</v>
      </c>
      <c r="J40" s="108">
        <v>1</v>
      </c>
      <c r="K40" s="109">
        <v>1</v>
      </c>
      <c r="L40" s="133">
        <v>200</v>
      </c>
    </row>
    <row r="41" spans="1:12" s="94" customFormat="1" ht="12" customHeight="1">
      <c r="A41" s="117"/>
      <c r="B41" s="117"/>
      <c r="C41" s="118"/>
      <c r="D41" s="135"/>
      <c r="E41" s="119"/>
      <c r="F41" s="119"/>
      <c r="G41" s="120"/>
      <c r="H41" s="120"/>
      <c r="I41" s="121"/>
      <c r="J41" s="121"/>
      <c r="K41" s="117"/>
      <c r="L41" s="134"/>
    </row>
    <row r="42" ht="15">
      <c r="L42" s="134"/>
    </row>
    <row r="43" spans="1:12" ht="15">
      <c r="A43" s="86"/>
      <c r="B43" s="86"/>
      <c r="C43" s="87" t="s">
        <v>1</v>
      </c>
      <c r="D43" s="136" t="s">
        <v>2</v>
      </c>
      <c r="I43" s="197"/>
      <c r="J43" s="197"/>
      <c r="K43" s="86"/>
      <c r="L43" s="134"/>
    </row>
    <row r="44" spans="1:12" ht="15">
      <c r="A44" s="86"/>
      <c r="B44" s="86"/>
      <c r="C44" s="87"/>
      <c r="D44" s="136"/>
      <c r="K44" s="86"/>
      <c r="L44" s="134"/>
    </row>
    <row r="45" spans="1:11" ht="15">
      <c r="A45" s="86"/>
      <c r="B45" s="86"/>
      <c r="C45" s="87" t="s">
        <v>3</v>
      </c>
      <c r="D45" s="136" t="s">
        <v>46</v>
      </c>
      <c r="K45" s="86"/>
    </row>
  </sheetData>
  <sheetProtection/>
  <mergeCells count="7">
    <mergeCell ref="I43:J43"/>
    <mergeCell ref="A1:K1"/>
    <mergeCell ref="A3:K3"/>
    <mergeCell ref="A5:K5"/>
    <mergeCell ref="A8:K8"/>
    <mergeCell ref="A9:K9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0.2890625" style="22" customWidth="1"/>
    <col min="2" max="2" width="10.28125" style="22" customWidth="1"/>
    <col min="3" max="3" width="28.57421875" style="22" customWidth="1"/>
    <col min="4" max="4" width="28.57421875" style="14" customWidth="1"/>
    <col min="5" max="5" width="10.00390625" style="22" customWidth="1"/>
    <col min="6" max="6" width="11.8515625" style="22" customWidth="1"/>
    <col min="7" max="7" width="8.57421875" style="22" customWidth="1"/>
    <col min="8" max="8" width="7.8515625" style="22" customWidth="1"/>
    <col min="9" max="16384" width="9.140625" style="10" customWidth="1"/>
  </cols>
  <sheetData>
    <row r="1" spans="1:10" s="75" customFormat="1" ht="83.25" customHeight="1">
      <c r="A1" s="192" t="s">
        <v>61</v>
      </c>
      <c r="B1" s="192"/>
      <c r="C1" s="192"/>
      <c r="D1" s="192"/>
      <c r="E1" s="192"/>
      <c r="F1" s="192"/>
      <c r="G1" s="192"/>
      <c r="H1" s="192"/>
      <c r="I1" s="192"/>
      <c r="J1" s="141"/>
    </row>
    <row r="2" spans="2:10" s="75" customFormat="1" ht="15">
      <c r="B2" s="76"/>
      <c r="C2" s="76"/>
      <c r="D2" s="77"/>
      <c r="E2" s="78"/>
      <c r="F2" s="78"/>
      <c r="J2" s="141"/>
    </row>
    <row r="3" spans="1:10" s="75" customFormat="1" ht="18" customHeight="1">
      <c r="A3" s="193" t="s">
        <v>30</v>
      </c>
      <c r="B3" s="193"/>
      <c r="C3" s="193"/>
      <c r="D3" s="193"/>
      <c r="E3" s="193"/>
      <c r="F3" s="193"/>
      <c r="G3" s="193"/>
      <c r="H3" s="193"/>
      <c r="I3" s="193"/>
      <c r="J3" s="141"/>
    </row>
    <row r="4" spans="2:10" s="75" customFormat="1" ht="15">
      <c r="B4" s="79"/>
      <c r="C4" s="80"/>
      <c r="D4" s="81"/>
      <c r="J4" s="141"/>
    </row>
    <row r="5" spans="1:10" s="75" customFormat="1" ht="15" customHeight="1">
      <c r="A5" s="194" t="s">
        <v>9</v>
      </c>
      <c r="B5" s="194"/>
      <c r="C5" s="194"/>
      <c r="D5" s="194"/>
      <c r="E5" s="194"/>
      <c r="F5" s="194"/>
      <c r="G5" s="194"/>
      <c r="H5" s="194"/>
      <c r="I5" s="194"/>
      <c r="J5" s="141"/>
    </row>
    <row r="6" spans="1:10" s="75" customFormat="1" ht="15" customHeight="1">
      <c r="A6" s="79"/>
      <c r="B6" s="194" t="s">
        <v>65</v>
      </c>
      <c r="C6" s="194"/>
      <c r="D6" s="194"/>
      <c r="E6" s="194"/>
      <c r="F6" s="194"/>
      <c r="G6" s="194"/>
      <c r="H6" s="194"/>
      <c r="I6" s="194"/>
      <c r="J6" s="141"/>
    </row>
    <row r="7" spans="1:10" s="75" customFormat="1" ht="15" customHeight="1">
      <c r="A7" s="79"/>
      <c r="B7" s="79"/>
      <c r="C7" s="79"/>
      <c r="D7" s="79"/>
      <c r="E7" s="79"/>
      <c r="F7" s="79"/>
      <c r="G7" s="79"/>
      <c r="H7" s="82"/>
      <c r="J7" s="141"/>
    </row>
    <row r="8" spans="1:10" s="75" customFormat="1" ht="18" customHeight="1">
      <c r="A8" s="195" t="s">
        <v>66</v>
      </c>
      <c r="B8" s="195"/>
      <c r="C8" s="195"/>
      <c r="D8" s="195"/>
      <c r="E8" s="195"/>
      <c r="F8" s="195"/>
      <c r="G8" s="195"/>
      <c r="H8" s="195"/>
      <c r="I8" s="195"/>
      <c r="J8" s="141"/>
    </row>
    <row r="9" spans="1:10" s="75" customFormat="1" ht="23.25" customHeight="1">
      <c r="A9" s="196" t="s">
        <v>67</v>
      </c>
      <c r="B9" s="196"/>
      <c r="C9" s="196"/>
      <c r="D9" s="196"/>
      <c r="E9" s="196"/>
      <c r="F9" s="196"/>
      <c r="G9" s="196"/>
      <c r="H9" s="196"/>
      <c r="I9" s="196"/>
      <c r="J9" s="141"/>
    </row>
    <row r="10" spans="1:10" s="86" customFormat="1" ht="15" hidden="1">
      <c r="A10" s="83"/>
      <c r="B10" s="83"/>
      <c r="C10" s="84"/>
      <c r="D10" s="85"/>
      <c r="E10" s="85"/>
      <c r="F10" s="85"/>
      <c r="G10" s="85"/>
      <c r="J10" s="142"/>
    </row>
    <row r="11" spans="1:10" s="86" customFormat="1" ht="15" hidden="1">
      <c r="A11" s="83"/>
      <c r="B11" s="83"/>
      <c r="C11" s="84"/>
      <c r="D11" s="85"/>
      <c r="E11" s="85"/>
      <c r="F11" s="85"/>
      <c r="G11" s="85"/>
      <c r="J11" s="142"/>
    </row>
    <row r="12" spans="1:10" s="86" customFormat="1" ht="15" hidden="1">
      <c r="A12" s="85"/>
      <c r="B12" s="85"/>
      <c r="C12" s="84"/>
      <c r="D12" s="85"/>
      <c r="E12" s="85"/>
      <c r="F12" s="85"/>
      <c r="G12" s="85"/>
      <c r="J12" s="142"/>
    </row>
    <row r="13" spans="1:10" s="86" customFormat="1" ht="15" hidden="1">
      <c r="A13" s="85"/>
      <c r="B13" s="85"/>
      <c r="C13" s="84"/>
      <c r="D13" s="85"/>
      <c r="E13" s="85"/>
      <c r="F13" s="85"/>
      <c r="G13" s="85"/>
      <c r="J13" s="142"/>
    </row>
    <row r="14" spans="1:10" s="86" customFormat="1" ht="15" hidden="1">
      <c r="A14" s="85"/>
      <c r="B14" s="85"/>
      <c r="C14" s="87"/>
      <c r="D14" s="85"/>
      <c r="E14" s="85"/>
      <c r="F14" s="85"/>
      <c r="G14" s="85"/>
      <c r="J14" s="142"/>
    </row>
    <row r="15" spans="1:10" s="86" customFormat="1" ht="15">
      <c r="A15" s="85"/>
      <c r="B15" s="85"/>
      <c r="C15" s="84"/>
      <c r="D15" s="85"/>
      <c r="E15" s="85"/>
      <c r="F15" s="85"/>
      <c r="G15" s="85"/>
      <c r="J15" s="142"/>
    </row>
    <row r="16" spans="1:12" ht="15">
      <c r="A16" s="10"/>
      <c r="B16" s="10"/>
      <c r="C16" s="30" t="s">
        <v>31</v>
      </c>
      <c r="D16" s="176" t="s">
        <v>32</v>
      </c>
      <c r="E16" s="176"/>
      <c r="F16" s="176"/>
      <c r="G16" s="176"/>
      <c r="H16" s="176"/>
      <c r="I16" s="176"/>
      <c r="J16" s="176"/>
      <c r="K16" s="176"/>
      <c r="L16" s="176"/>
    </row>
    <row r="17" spans="1:12" s="16" customFormat="1" ht="42" customHeight="1">
      <c r="A17" s="15" t="str">
        <f>'[1]рабочий'!A16</f>
        <v>Стартовый №</v>
      </c>
      <c r="B17" s="205" t="str">
        <f>'[1]рабочий'!B16</f>
        <v>№ команды</v>
      </c>
      <c r="C17" s="205" t="str">
        <f>'[1]рабочий'!C16</f>
        <v>Команда</v>
      </c>
      <c r="D17" s="203" t="str">
        <f>'[1]рабочий'!D16</f>
        <v>Состав команды</v>
      </c>
      <c r="E17" s="202" t="s">
        <v>0</v>
      </c>
      <c r="F17" s="202"/>
      <c r="G17" s="202" t="s">
        <v>68</v>
      </c>
      <c r="H17" s="202"/>
      <c r="I17" s="198" t="s">
        <v>8</v>
      </c>
      <c r="J17" s="198"/>
      <c r="K17" s="199" t="s">
        <v>69</v>
      </c>
      <c r="L17" s="201" t="s">
        <v>62</v>
      </c>
    </row>
    <row r="18" spans="1:12" s="16" customFormat="1" ht="42" customHeight="1">
      <c r="A18" s="15"/>
      <c r="B18" s="206"/>
      <c r="C18" s="206"/>
      <c r="D18" s="204"/>
      <c r="E18" s="15" t="s">
        <v>62</v>
      </c>
      <c r="F18" s="15" t="s">
        <v>63</v>
      </c>
      <c r="G18" s="15" t="s">
        <v>62</v>
      </c>
      <c r="H18" s="15" t="s">
        <v>63</v>
      </c>
      <c r="I18" s="15" t="s">
        <v>62</v>
      </c>
      <c r="J18" s="15" t="s">
        <v>63</v>
      </c>
      <c r="K18" s="200"/>
      <c r="L18" s="200"/>
    </row>
    <row r="19" spans="1:12" s="16" customFormat="1" ht="45">
      <c r="A19" s="46">
        <v>1</v>
      </c>
      <c r="B19" s="46">
        <v>249</v>
      </c>
      <c r="C19" s="26" t="s">
        <v>58</v>
      </c>
      <c r="D19" s="73" t="s">
        <v>39</v>
      </c>
      <c r="E19" s="46">
        <v>1</v>
      </c>
      <c r="F19" s="51">
        <v>100</v>
      </c>
      <c r="G19" s="51">
        <v>1</v>
      </c>
      <c r="H19" s="138">
        <v>200</v>
      </c>
      <c r="I19" s="138">
        <v>1</v>
      </c>
      <c r="J19" s="138">
        <v>300</v>
      </c>
      <c r="K19" s="138">
        <f>J19+H19+F19</f>
        <v>600</v>
      </c>
      <c r="L19" s="138">
        <v>1</v>
      </c>
    </row>
    <row r="20" spans="1:12" s="16" customFormat="1" ht="57">
      <c r="A20" s="46">
        <v>2</v>
      </c>
      <c r="B20" s="46">
        <v>350</v>
      </c>
      <c r="C20" s="26" t="s">
        <v>44</v>
      </c>
      <c r="D20" s="73" t="s">
        <v>45</v>
      </c>
      <c r="E20" s="46">
        <v>2</v>
      </c>
      <c r="F20" s="51">
        <v>95</v>
      </c>
      <c r="G20" s="51">
        <v>2</v>
      </c>
      <c r="H20" s="138">
        <v>190</v>
      </c>
      <c r="I20" s="138">
        <v>2</v>
      </c>
      <c r="J20" s="138">
        <v>285</v>
      </c>
      <c r="K20" s="138">
        <f>J20+H20+F20</f>
        <v>570</v>
      </c>
      <c r="L20" s="138">
        <v>2</v>
      </c>
    </row>
    <row r="21" spans="1:12" s="16" customFormat="1" ht="45">
      <c r="A21" s="46"/>
      <c r="B21" s="46">
        <v>150</v>
      </c>
      <c r="C21" s="26" t="s">
        <v>42</v>
      </c>
      <c r="D21" s="73" t="s">
        <v>43</v>
      </c>
      <c r="E21" s="46">
        <v>3</v>
      </c>
      <c r="F21" s="51">
        <v>90</v>
      </c>
      <c r="G21" s="51">
        <v>5</v>
      </c>
      <c r="H21" s="138">
        <v>160</v>
      </c>
      <c r="I21" s="138">
        <v>3</v>
      </c>
      <c r="J21" s="138">
        <v>270</v>
      </c>
      <c r="K21" s="138">
        <f>J21+H21+F21</f>
        <v>520</v>
      </c>
      <c r="L21" s="138">
        <v>3</v>
      </c>
    </row>
    <row r="22" spans="1:12" s="16" customFormat="1" ht="45">
      <c r="A22" s="46"/>
      <c r="B22" s="46">
        <v>149</v>
      </c>
      <c r="C22" s="26" t="s">
        <v>49</v>
      </c>
      <c r="D22" s="74" t="s">
        <v>51</v>
      </c>
      <c r="E22" s="46">
        <v>6</v>
      </c>
      <c r="F22" s="51">
        <v>75</v>
      </c>
      <c r="G22" s="51">
        <v>3</v>
      </c>
      <c r="H22" s="138">
        <v>180</v>
      </c>
      <c r="I22" s="138">
        <v>4</v>
      </c>
      <c r="J22" s="138">
        <v>255</v>
      </c>
      <c r="K22" s="138">
        <f>J22+H22+F22</f>
        <v>510</v>
      </c>
      <c r="L22" s="138">
        <v>4</v>
      </c>
    </row>
    <row r="23" spans="1:12" s="16" customFormat="1" ht="45">
      <c r="A23" s="46">
        <v>5</v>
      </c>
      <c r="B23" s="46">
        <v>437</v>
      </c>
      <c r="C23" s="26" t="s">
        <v>33</v>
      </c>
      <c r="D23" s="73" t="s">
        <v>40</v>
      </c>
      <c r="E23" s="46">
        <v>4</v>
      </c>
      <c r="F23" s="51">
        <v>85</v>
      </c>
      <c r="G23" s="51">
        <v>4</v>
      </c>
      <c r="H23" s="138">
        <v>170</v>
      </c>
      <c r="I23" s="138">
        <v>6</v>
      </c>
      <c r="J23" s="138">
        <v>255</v>
      </c>
      <c r="K23" s="138">
        <f>J23+H23+F23</f>
        <v>510</v>
      </c>
      <c r="L23" s="138">
        <v>4</v>
      </c>
    </row>
    <row r="24" spans="1:12" s="16" customFormat="1" ht="45">
      <c r="A24" s="46">
        <v>6</v>
      </c>
      <c r="B24" s="46">
        <v>410</v>
      </c>
      <c r="C24" s="26" t="s">
        <v>56</v>
      </c>
      <c r="D24" s="73" t="s">
        <v>41</v>
      </c>
      <c r="E24" s="46">
        <v>5</v>
      </c>
      <c r="F24" s="51">
        <v>80</v>
      </c>
      <c r="G24" s="51">
        <v>6</v>
      </c>
      <c r="H24" s="138">
        <v>150</v>
      </c>
      <c r="I24" s="138">
        <v>5</v>
      </c>
      <c r="J24" s="138">
        <v>240</v>
      </c>
      <c r="K24" s="138">
        <f>J24+H24+F24</f>
        <v>470</v>
      </c>
      <c r="L24" s="138">
        <v>6</v>
      </c>
    </row>
    <row r="25" spans="1:12" s="16" customFormat="1" ht="45">
      <c r="A25" s="53"/>
      <c r="B25" s="46">
        <v>434</v>
      </c>
      <c r="C25" s="26" t="s">
        <v>49</v>
      </c>
      <c r="D25" s="73" t="s">
        <v>50</v>
      </c>
      <c r="E25" s="46">
        <v>7</v>
      </c>
      <c r="F25" s="51">
        <v>70</v>
      </c>
      <c r="G25" s="51">
        <v>7</v>
      </c>
      <c r="H25" s="138">
        <v>140</v>
      </c>
      <c r="I25" s="138">
        <v>7</v>
      </c>
      <c r="J25" s="138">
        <v>210</v>
      </c>
      <c r="K25" s="138">
        <f>J25+H25+F25</f>
        <v>420</v>
      </c>
      <c r="L25" s="138">
        <v>7</v>
      </c>
    </row>
    <row r="29" spans="1:8" ht="15">
      <c r="A29" s="10"/>
      <c r="B29" s="10"/>
      <c r="C29" s="14" t="s">
        <v>1</v>
      </c>
      <c r="D29" s="21" t="s">
        <v>2</v>
      </c>
      <c r="G29" s="177"/>
      <c r="H29" s="177"/>
    </row>
    <row r="30" spans="1:4" ht="15">
      <c r="A30" s="10"/>
      <c r="B30" s="10"/>
      <c r="C30" s="14"/>
      <c r="D30" s="21"/>
    </row>
    <row r="31" spans="1:4" ht="15">
      <c r="A31" s="10"/>
      <c r="B31" s="10"/>
      <c r="C31" s="14" t="s">
        <v>3</v>
      </c>
      <c r="D31" s="21" t="s">
        <v>46</v>
      </c>
    </row>
  </sheetData>
  <sheetProtection/>
  <mergeCells count="16">
    <mergeCell ref="C17:C18"/>
    <mergeCell ref="B17:B18"/>
    <mergeCell ref="I17:J17"/>
    <mergeCell ref="K17:K18"/>
    <mergeCell ref="L17:L18"/>
    <mergeCell ref="D16:L16"/>
    <mergeCell ref="G29:H29"/>
    <mergeCell ref="E17:F17"/>
    <mergeCell ref="G17:H17"/>
    <mergeCell ref="D17:D18"/>
    <mergeCell ref="A1:I1"/>
    <mergeCell ref="A3:I3"/>
    <mergeCell ref="A5:I5"/>
    <mergeCell ref="B6:I6"/>
    <mergeCell ref="A8:I8"/>
    <mergeCell ref="A9:I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9.140625" style="162" customWidth="1"/>
    <col min="2" max="2" width="18.421875" style="162" customWidth="1"/>
    <col min="3" max="3" width="22.7109375" style="162" customWidth="1"/>
    <col min="4" max="4" width="23.57421875" style="162" customWidth="1"/>
    <col min="5" max="6" width="9.140625" style="162" customWidth="1"/>
    <col min="7" max="7" width="11.00390625" style="162" bestFit="1" customWidth="1"/>
    <col min="8" max="8" width="7.00390625" style="162" bestFit="1" customWidth="1"/>
    <col min="9" max="9" width="2.00390625" style="162" bestFit="1" customWidth="1"/>
    <col min="10" max="10" width="3.28125" style="162" bestFit="1" customWidth="1"/>
    <col min="11" max="12" width="2.00390625" style="162" bestFit="1" customWidth="1"/>
    <col min="13" max="14" width="3.28125" style="162" bestFit="1" customWidth="1"/>
    <col min="15" max="15" width="2.00390625" style="162" bestFit="1" customWidth="1"/>
    <col min="16" max="16" width="10.8515625" style="162" customWidth="1"/>
    <col min="17" max="16384" width="9.140625" style="162" customWidth="1"/>
  </cols>
  <sheetData>
    <row r="1" spans="1:12" s="151" customFormat="1" ht="83.25" customHeight="1">
      <c r="A1" s="192" t="s">
        <v>61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50"/>
    </row>
    <row r="2" spans="2:12" s="151" customFormat="1" ht="14.25">
      <c r="B2" s="76"/>
      <c r="C2" s="76"/>
      <c r="D2" s="77"/>
      <c r="E2" s="78"/>
      <c r="F2" s="78"/>
      <c r="G2" s="78"/>
      <c r="H2" s="78"/>
      <c r="L2" s="150"/>
    </row>
    <row r="3" spans="1:12" s="151" customFormat="1" ht="18" customHeight="1">
      <c r="A3" s="193" t="s">
        <v>30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50"/>
    </row>
    <row r="4" spans="2:12" s="151" customFormat="1" ht="14.25">
      <c r="B4" s="76"/>
      <c r="C4" s="77"/>
      <c r="D4" s="78"/>
      <c r="L4" s="150"/>
    </row>
    <row r="5" spans="1:12" s="151" customFormat="1" ht="15" customHeight="1">
      <c r="A5" s="226" t="s">
        <v>70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150"/>
    </row>
    <row r="6" spans="1:12" s="151" customFormat="1" ht="15" customHeight="1">
      <c r="A6" s="7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150"/>
    </row>
    <row r="7" spans="1:12" s="151" customFormat="1" ht="15" customHeight="1">
      <c r="A7" s="76"/>
      <c r="B7" s="76"/>
      <c r="C7" s="76"/>
      <c r="D7" s="76"/>
      <c r="E7" s="76"/>
      <c r="F7" s="76"/>
      <c r="G7" s="76"/>
      <c r="H7" s="76"/>
      <c r="I7" s="76"/>
      <c r="J7" s="152"/>
      <c r="L7" s="150"/>
    </row>
    <row r="8" spans="1:12" s="151" customFormat="1" ht="18" customHeight="1">
      <c r="A8" s="195" t="s">
        <v>72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50"/>
    </row>
    <row r="9" spans="1:12" s="151" customFormat="1" ht="23.2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150"/>
    </row>
    <row r="10" spans="1:12" s="140" customFormat="1" ht="14.25" hidden="1">
      <c r="A10" s="153"/>
      <c r="B10" s="153"/>
      <c r="C10" s="154"/>
      <c r="D10" s="155"/>
      <c r="E10" s="155"/>
      <c r="F10" s="155"/>
      <c r="G10" s="155"/>
      <c r="H10" s="155"/>
      <c r="I10" s="155"/>
      <c r="L10" s="156"/>
    </row>
    <row r="11" spans="1:12" s="140" customFormat="1" ht="14.25" hidden="1">
      <c r="A11" s="153"/>
      <c r="B11" s="153"/>
      <c r="C11" s="154"/>
      <c r="D11" s="155"/>
      <c r="E11" s="155"/>
      <c r="F11" s="155"/>
      <c r="G11" s="155"/>
      <c r="H11" s="155"/>
      <c r="I11" s="155"/>
      <c r="L11" s="156"/>
    </row>
    <row r="12" spans="1:12" s="140" customFormat="1" ht="14.25" hidden="1">
      <c r="A12" s="155"/>
      <c r="B12" s="155"/>
      <c r="C12" s="154"/>
      <c r="D12" s="155"/>
      <c r="E12" s="155"/>
      <c r="F12" s="155"/>
      <c r="G12" s="155"/>
      <c r="H12" s="155"/>
      <c r="I12" s="155"/>
      <c r="L12" s="156"/>
    </row>
    <row r="13" spans="1:12" s="140" customFormat="1" ht="14.25" hidden="1">
      <c r="A13" s="155"/>
      <c r="B13" s="155"/>
      <c r="C13" s="154"/>
      <c r="D13" s="155"/>
      <c r="E13" s="155"/>
      <c r="F13" s="155"/>
      <c r="G13" s="155"/>
      <c r="H13" s="155"/>
      <c r="I13" s="155"/>
      <c r="L13" s="156"/>
    </row>
    <row r="14" spans="1:12" s="140" customFormat="1" ht="14.25" hidden="1">
      <c r="A14" s="155"/>
      <c r="B14" s="155"/>
      <c r="C14" s="157"/>
      <c r="D14" s="155"/>
      <c r="E14" s="155"/>
      <c r="F14" s="155"/>
      <c r="G14" s="155"/>
      <c r="H14" s="155"/>
      <c r="I14" s="155"/>
      <c r="L14" s="156"/>
    </row>
    <row r="15" spans="1:12" s="140" customFormat="1" ht="14.25">
      <c r="A15" s="155"/>
      <c r="B15" s="155"/>
      <c r="C15" s="154"/>
      <c r="D15" s="155"/>
      <c r="E15" s="155"/>
      <c r="F15" s="155"/>
      <c r="G15" s="155"/>
      <c r="H15" s="155"/>
      <c r="I15" s="155"/>
      <c r="L15" s="156"/>
    </row>
    <row r="16" spans="2:14" s="158" customFormat="1" ht="15" customHeight="1">
      <c r="B16" s="210" t="s">
        <v>31</v>
      </c>
      <c r="C16" s="210"/>
      <c r="D16" s="211" t="s">
        <v>32</v>
      </c>
      <c r="E16" s="211"/>
      <c r="F16" s="211"/>
      <c r="G16" s="211"/>
      <c r="H16" s="211"/>
      <c r="I16" s="159"/>
      <c r="J16" s="159"/>
      <c r="K16" s="159"/>
      <c r="L16" s="159"/>
      <c r="M16" s="159"/>
      <c r="N16" s="159"/>
    </row>
    <row r="17" spans="3:14" s="158" customFormat="1" ht="14.25">
      <c r="C17" s="159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2:14" s="158" customFormat="1" ht="18">
      <c r="B18" s="223" t="s">
        <v>76</v>
      </c>
      <c r="C18" s="223"/>
      <c r="D18" s="223"/>
      <c r="E18" s="223"/>
      <c r="F18" s="223"/>
      <c r="G18" s="223"/>
      <c r="H18" s="223"/>
      <c r="I18" s="146"/>
      <c r="J18" s="146"/>
      <c r="K18" s="146"/>
      <c r="L18" s="146"/>
      <c r="M18" s="146"/>
      <c r="N18" s="146"/>
    </row>
    <row r="19" spans="3:14" s="158" customFormat="1" ht="14.25">
      <c r="C19" s="159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</row>
    <row r="20" spans="2:14" s="158" customFormat="1" ht="28.5">
      <c r="B20" s="49" t="s">
        <v>75</v>
      </c>
      <c r="C20" s="147" t="s">
        <v>5</v>
      </c>
      <c r="D20" s="147" t="s">
        <v>6</v>
      </c>
      <c r="E20" s="148" t="s">
        <v>73</v>
      </c>
      <c r="F20" s="148" t="s">
        <v>74</v>
      </c>
      <c r="G20" s="147" t="s">
        <v>19</v>
      </c>
      <c r="H20" s="147" t="s">
        <v>62</v>
      </c>
      <c r="K20" s="146"/>
      <c r="L20" s="146"/>
      <c r="M20" s="146"/>
      <c r="N20" s="146"/>
    </row>
    <row r="21" spans="2:14" s="158" customFormat="1" ht="15">
      <c r="B21" s="219" t="s">
        <v>47</v>
      </c>
      <c r="C21" s="220"/>
      <c r="D21" s="220"/>
      <c r="E21" s="220"/>
      <c r="F21" s="220"/>
      <c r="G21" s="220"/>
      <c r="H21" s="221"/>
      <c r="K21" s="146"/>
      <c r="L21" s="146"/>
      <c r="M21" s="146"/>
      <c r="N21" s="146"/>
    </row>
    <row r="22" spans="1:10" s="160" customFormat="1" ht="42.75">
      <c r="A22" s="53"/>
      <c r="B22" s="46">
        <v>400</v>
      </c>
      <c r="C22" s="49" t="s">
        <v>35</v>
      </c>
      <c r="D22" s="38" t="s">
        <v>37</v>
      </c>
      <c r="E22" s="18">
        <v>0</v>
      </c>
      <c r="F22" s="18">
        <v>0.003043981481481482</v>
      </c>
      <c r="G22" s="20">
        <f>F22-E22</f>
        <v>0.003043981481481482</v>
      </c>
      <c r="H22" s="46">
        <v>2</v>
      </c>
      <c r="I22" s="32"/>
      <c r="J22" s="32"/>
    </row>
    <row r="23" spans="1:10" s="160" customFormat="1" ht="42.75">
      <c r="A23" s="53"/>
      <c r="B23" s="46">
        <v>110</v>
      </c>
      <c r="C23" s="26" t="s">
        <v>36</v>
      </c>
      <c r="D23" s="38" t="s">
        <v>38</v>
      </c>
      <c r="E23" s="18">
        <v>0</v>
      </c>
      <c r="F23" s="18">
        <v>0.0029745370370370373</v>
      </c>
      <c r="G23" s="20">
        <f>F23-E23</f>
        <v>0.0029745370370370373</v>
      </c>
      <c r="H23" s="46">
        <v>1</v>
      </c>
      <c r="I23" s="32"/>
      <c r="J23" s="32"/>
    </row>
    <row r="24" spans="1:10" s="158" customFormat="1" ht="15.75">
      <c r="A24" s="161"/>
      <c r="B24" s="222" t="s">
        <v>48</v>
      </c>
      <c r="C24" s="222"/>
      <c r="D24" s="222"/>
      <c r="E24" s="222"/>
      <c r="F24" s="222"/>
      <c r="G24" s="222"/>
      <c r="H24" s="222"/>
      <c r="I24" s="149"/>
      <c r="J24" s="149"/>
    </row>
    <row r="25" spans="1:8" s="158" customFormat="1" ht="45" customHeight="1">
      <c r="A25" s="161"/>
      <c r="B25" s="46">
        <v>287</v>
      </c>
      <c r="C25" s="26" t="s">
        <v>49</v>
      </c>
      <c r="D25" s="40" t="s">
        <v>52</v>
      </c>
      <c r="E25" s="18">
        <v>0</v>
      </c>
      <c r="F25" s="18">
        <v>0.002743055555555556</v>
      </c>
      <c r="G25" s="20">
        <f>F25-E25</f>
        <v>0.002743055555555556</v>
      </c>
      <c r="H25" s="46">
        <v>1</v>
      </c>
    </row>
    <row r="26" spans="1:8" s="158" customFormat="1" ht="45" customHeight="1">
      <c r="A26" s="161"/>
      <c r="B26" s="46">
        <v>23</v>
      </c>
      <c r="C26" s="52" t="s">
        <v>53</v>
      </c>
      <c r="D26" s="36" t="s">
        <v>54</v>
      </c>
      <c r="E26" s="18">
        <v>0</v>
      </c>
      <c r="F26" s="18">
        <v>0.002869444444444444</v>
      </c>
      <c r="G26" s="20">
        <f>F26-E26</f>
        <v>0.002869444444444444</v>
      </c>
      <c r="H26" s="46">
        <v>2</v>
      </c>
    </row>
    <row r="29" spans="2:9" ht="18">
      <c r="B29" s="212" t="s">
        <v>77</v>
      </c>
      <c r="C29" s="212"/>
      <c r="D29" s="212"/>
      <c r="E29" s="212"/>
      <c r="F29" s="212"/>
      <c r="G29" s="212"/>
      <c r="H29" s="212"/>
      <c r="I29" s="212"/>
    </row>
    <row r="31" spans="1:11" s="160" customFormat="1" ht="15.75">
      <c r="A31" s="53"/>
      <c r="B31" s="225" t="s">
        <v>47</v>
      </c>
      <c r="C31" s="225"/>
      <c r="D31" s="225"/>
      <c r="E31" s="225"/>
      <c r="F31" s="225"/>
      <c r="G31" s="225"/>
      <c r="H31" s="225"/>
      <c r="I31" s="163"/>
      <c r="J31" s="33"/>
      <c r="K31" s="53"/>
    </row>
    <row r="32" spans="1:11" s="160" customFormat="1" ht="28.5">
      <c r="A32" s="53"/>
      <c r="B32" s="49" t="s">
        <v>75</v>
      </c>
      <c r="C32" s="147" t="s">
        <v>5</v>
      </c>
      <c r="D32" s="147" t="s">
        <v>6</v>
      </c>
      <c r="E32" s="148" t="s">
        <v>73</v>
      </c>
      <c r="F32" s="148" t="s">
        <v>74</v>
      </c>
      <c r="G32" s="147" t="s">
        <v>19</v>
      </c>
      <c r="H32" s="147" t="s">
        <v>62</v>
      </c>
      <c r="I32" s="35"/>
      <c r="J32" s="33"/>
      <c r="K32" s="53"/>
    </row>
    <row r="33" spans="1:11" s="160" customFormat="1" ht="42.75">
      <c r="A33" s="53"/>
      <c r="B33" s="46">
        <v>110</v>
      </c>
      <c r="C33" s="26" t="s">
        <v>36</v>
      </c>
      <c r="D33" s="38" t="s">
        <v>38</v>
      </c>
      <c r="E33" s="18">
        <v>0.0006944444444444445</v>
      </c>
      <c r="F33" s="18">
        <v>0.002951388888888889</v>
      </c>
      <c r="G33" s="20">
        <f>F33-E33</f>
        <v>0.0022569444444444442</v>
      </c>
      <c r="H33" s="19" t="s">
        <v>22</v>
      </c>
      <c r="J33" s="33"/>
      <c r="K33" s="53"/>
    </row>
    <row r="34" spans="1:11" s="160" customFormat="1" ht="42.75">
      <c r="A34" s="53"/>
      <c r="B34" s="46">
        <v>400</v>
      </c>
      <c r="C34" s="49" t="s">
        <v>35</v>
      </c>
      <c r="D34" s="38" t="s">
        <v>37</v>
      </c>
      <c r="E34" s="18">
        <v>0.0006944444444444445</v>
      </c>
      <c r="F34" s="18">
        <v>0.003090277777777778</v>
      </c>
      <c r="G34" s="20">
        <f>F34-E34</f>
        <v>0.0023958333333333336</v>
      </c>
      <c r="H34" s="19" t="s">
        <v>23</v>
      </c>
      <c r="J34" s="33"/>
      <c r="K34" s="53"/>
    </row>
    <row r="35" spans="1:11" s="160" customFormat="1" ht="15.75">
      <c r="A35" s="53"/>
      <c r="B35" s="224" t="s">
        <v>48</v>
      </c>
      <c r="C35" s="224"/>
      <c r="D35" s="224"/>
      <c r="E35" s="224"/>
      <c r="F35" s="224"/>
      <c r="G35" s="224"/>
      <c r="H35" s="224"/>
      <c r="I35" s="33"/>
      <c r="J35" s="33"/>
      <c r="K35" s="53"/>
    </row>
    <row r="36" spans="1:11" s="160" customFormat="1" ht="45">
      <c r="A36" s="53"/>
      <c r="B36" s="46">
        <v>287</v>
      </c>
      <c r="C36" s="26" t="s">
        <v>49</v>
      </c>
      <c r="D36" s="40" t="s">
        <v>52</v>
      </c>
      <c r="E36" s="18">
        <v>0.0006944444444444445</v>
      </c>
      <c r="F36" s="18">
        <v>0.0025925925925925925</v>
      </c>
      <c r="G36" s="20">
        <f>F36-E36</f>
        <v>0.001898148148148148</v>
      </c>
      <c r="H36" s="19" t="s">
        <v>22</v>
      </c>
      <c r="J36" s="33"/>
      <c r="K36" s="53"/>
    </row>
    <row r="37" spans="1:11" s="160" customFormat="1" ht="45">
      <c r="A37" s="53"/>
      <c r="B37" s="46">
        <v>23</v>
      </c>
      <c r="C37" s="52" t="s">
        <v>53</v>
      </c>
      <c r="D37" s="36" t="s">
        <v>54</v>
      </c>
      <c r="E37" s="18">
        <v>0.0006944444444444445</v>
      </c>
      <c r="F37" s="18">
        <v>0.0031249999999999997</v>
      </c>
      <c r="G37" s="20">
        <f>F37-E37</f>
        <v>0.002430555555555555</v>
      </c>
      <c r="H37" s="19" t="s">
        <v>23</v>
      </c>
      <c r="J37" s="33"/>
      <c r="K37" s="53"/>
    </row>
    <row r="40" spans="2:8" ht="18">
      <c r="B40" s="212" t="s">
        <v>8</v>
      </c>
      <c r="C40" s="212"/>
      <c r="D40" s="212"/>
      <c r="E40" s="212"/>
      <c r="F40" s="212"/>
      <c r="G40" s="212"/>
      <c r="H40" s="212"/>
    </row>
    <row r="42" spans="2:8" ht="15.75">
      <c r="B42" s="213" t="s">
        <v>47</v>
      </c>
      <c r="C42" s="213"/>
      <c r="D42" s="213"/>
      <c r="E42" s="213"/>
      <c r="F42" s="213"/>
      <c r="G42" s="213"/>
      <c r="H42" s="213"/>
    </row>
    <row r="43" ht="14.25" hidden="1"/>
    <row r="44" spans="2:18" ht="30">
      <c r="B44" s="47" t="s">
        <v>4</v>
      </c>
      <c r="C44" s="15" t="s">
        <v>5</v>
      </c>
      <c r="D44" s="15" t="s">
        <v>6</v>
      </c>
      <c r="E44" s="70" t="s">
        <v>15</v>
      </c>
      <c r="F44" s="70" t="s">
        <v>16</v>
      </c>
      <c r="G44" s="70" t="s">
        <v>21</v>
      </c>
      <c r="H44" s="70" t="s">
        <v>22</v>
      </c>
      <c r="I44" s="70" t="s">
        <v>23</v>
      </c>
      <c r="J44" s="70" t="s">
        <v>24</v>
      </c>
      <c r="K44" s="70" t="s">
        <v>25</v>
      </c>
      <c r="L44" s="70" t="s">
        <v>26</v>
      </c>
      <c r="M44" s="71">
        <v>6</v>
      </c>
      <c r="N44" s="71">
        <v>7</v>
      </c>
      <c r="O44" s="71">
        <v>8</v>
      </c>
      <c r="P44" s="71" t="s">
        <v>28</v>
      </c>
      <c r="Q44" s="65" t="s">
        <v>19</v>
      </c>
      <c r="R44" s="164" t="s">
        <v>62</v>
      </c>
    </row>
    <row r="45" spans="2:18" ht="42.75">
      <c r="B45" s="46">
        <v>110</v>
      </c>
      <c r="C45" s="26" t="s">
        <v>36</v>
      </c>
      <c r="D45" s="38" t="s">
        <v>38</v>
      </c>
      <c r="E45" s="165">
        <v>0</v>
      </c>
      <c r="F45" s="165">
        <v>0.00405011574074074</v>
      </c>
      <c r="G45" s="166">
        <f>F45-E45</f>
        <v>0.00405011574074074</v>
      </c>
      <c r="H45" s="164">
        <v>0</v>
      </c>
      <c r="I45" s="164">
        <v>0</v>
      </c>
      <c r="J45" s="164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7">
        <v>0</v>
      </c>
      <c r="Q45" s="168">
        <f>P45+G45</f>
        <v>0.00405011574074074</v>
      </c>
      <c r="R45" s="164">
        <v>2</v>
      </c>
    </row>
    <row r="46" spans="2:18" ht="42.75">
      <c r="B46" s="46">
        <v>400</v>
      </c>
      <c r="C46" s="49" t="s">
        <v>35</v>
      </c>
      <c r="D46" s="38" t="s">
        <v>37</v>
      </c>
      <c r="E46" s="165">
        <v>0</v>
      </c>
      <c r="F46" s="165">
        <v>0.0038565972222222218</v>
      </c>
      <c r="G46" s="166">
        <f>F46-E46</f>
        <v>0.0038565972222222218</v>
      </c>
      <c r="H46" s="164">
        <v>0</v>
      </c>
      <c r="I46" s="164">
        <v>5</v>
      </c>
      <c r="J46" s="164">
        <v>5</v>
      </c>
      <c r="K46" s="164">
        <v>0</v>
      </c>
      <c r="L46" s="164">
        <v>0</v>
      </c>
      <c r="M46" s="164">
        <v>0</v>
      </c>
      <c r="N46" s="164">
        <v>0</v>
      </c>
      <c r="O46" s="164">
        <v>0</v>
      </c>
      <c r="P46" s="167">
        <v>0.00011574074074074073</v>
      </c>
      <c r="Q46" s="168">
        <f>P46+G46</f>
        <v>0.003972337962962962</v>
      </c>
      <c r="R46" s="164">
        <v>1</v>
      </c>
    </row>
    <row r="47" spans="2:8" ht="26.25" customHeight="1">
      <c r="B47" s="214" t="s">
        <v>48</v>
      </c>
      <c r="C47" s="214"/>
      <c r="D47" s="214"/>
      <c r="E47" s="214"/>
      <c r="F47" s="214"/>
      <c r="G47" s="214"/>
      <c r="H47" s="214"/>
    </row>
    <row r="48" spans="2:19" ht="35.25" customHeight="1">
      <c r="B48" s="217">
        <v>287</v>
      </c>
      <c r="C48" s="218" t="s">
        <v>49</v>
      </c>
      <c r="D48" s="215" t="s">
        <v>52</v>
      </c>
      <c r="E48" s="165">
        <v>0</v>
      </c>
      <c r="F48" s="165">
        <v>0.00416412037037037</v>
      </c>
      <c r="G48" s="166">
        <f>F48-E48</f>
        <v>0.00416412037037037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64">
        <v>50</v>
      </c>
      <c r="N48" s="164">
        <v>50</v>
      </c>
      <c r="O48" s="164">
        <v>0</v>
      </c>
      <c r="P48" s="171">
        <v>0.0011574074074074073</v>
      </c>
      <c r="Q48" s="166">
        <f>G48+P48</f>
        <v>0.0053215277777777775</v>
      </c>
      <c r="R48" s="207">
        <f>Q49</f>
        <v>0.004096412037037037</v>
      </c>
      <c r="S48" s="209">
        <v>1</v>
      </c>
    </row>
    <row r="49" spans="2:19" ht="29.25" customHeight="1">
      <c r="B49" s="217"/>
      <c r="C49" s="218"/>
      <c r="D49" s="215"/>
      <c r="E49" s="165">
        <v>0</v>
      </c>
      <c r="F49" s="165">
        <v>0.004038541666666667</v>
      </c>
      <c r="G49" s="166">
        <f>F49-E49</f>
        <v>0.004038541666666667</v>
      </c>
      <c r="H49" s="164">
        <v>0</v>
      </c>
      <c r="I49" s="164">
        <v>0</v>
      </c>
      <c r="J49" s="164">
        <v>5</v>
      </c>
      <c r="K49" s="164">
        <v>0</v>
      </c>
      <c r="L49" s="164">
        <v>0</v>
      </c>
      <c r="M49" s="164">
        <v>0</v>
      </c>
      <c r="N49" s="164">
        <v>0</v>
      </c>
      <c r="O49" s="164">
        <v>0</v>
      </c>
      <c r="P49" s="171">
        <v>5.7870370370370366E-05</v>
      </c>
      <c r="Q49" s="166">
        <f>G49+P49</f>
        <v>0.004096412037037037</v>
      </c>
      <c r="R49" s="208"/>
      <c r="S49" s="209"/>
    </row>
    <row r="50" spans="2:19" ht="42.75" customHeight="1">
      <c r="B50" s="217">
        <v>23</v>
      </c>
      <c r="C50" s="216" t="s">
        <v>53</v>
      </c>
      <c r="D50" s="215" t="s">
        <v>54</v>
      </c>
      <c r="E50" s="165">
        <v>0</v>
      </c>
      <c r="F50" s="165">
        <v>0.003986458333333333</v>
      </c>
      <c r="G50" s="166">
        <f>F50-E50</f>
        <v>0.003986458333333333</v>
      </c>
      <c r="H50" s="164">
        <v>0</v>
      </c>
      <c r="I50" s="164">
        <v>0</v>
      </c>
      <c r="J50" s="164">
        <v>50</v>
      </c>
      <c r="K50" s="164">
        <v>5</v>
      </c>
      <c r="L50" s="164">
        <v>0</v>
      </c>
      <c r="M50" s="164">
        <v>0</v>
      </c>
      <c r="N50" s="164">
        <v>0</v>
      </c>
      <c r="O50" s="164">
        <v>0</v>
      </c>
      <c r="P50" s="171">
        <v>0.000636574074074074</v>
      </c>
      <c r="Q50" s="166">
        <f>G50+P50</f>
        <v>0.004623032407407407</v>
      </c>
      <c r="R50" s="207">
        <f>Q50</f>
        <v>0.004623032407407407</v>
      </c>
      <c r="S50" s="209">
        <v>2</v>
      </c>
    </row>
    <row r="51" spans="2:19" ht="42.75" customHeight="1">
      <c r="B51" s="217"/>
      <c r="C51" s="216"/>
      <c r="D51" s="215"/>
      <c r="E51" s="165">
        <v>0</v>
      </c>
      <c r="F51" s="165">
        <v>0.005274421296296297</v>
      </c>
      <c r="G51" s="166">
        <f>F51-E51</f>
        <v>0.005274421296296297</v>
      </c>
      <c r="H51" s="164">
        <v>5</v>
      </c>
      <c r="I51" s="164">
        <v>0</v>
      </c>
      <c r="J51" s="164">
        <v>5</v>
      </c>
      <c r="K51" s="164">
        <v>0</v>
      </c>
      <c r="L51" s="164">
        <v>0</v>
      </c>
      <c r="M51" s="164">
        <v>5</v>
      </c>
      <c r="N51" s="164">
        <v>0</v>
      </c>
      <c r="O51" s="164">
        <v>0</v>
      </c>
      <c r="P51" s="171">
        <v>0.00017361111111111112</v>
      </c>
      <c r="Q51" s="166">
        <f>G51+P51</f>
        <v>0.005448032407407408</v>
      </c>
      <c r="R51" s="208"/>
      <c r="S51" s="209"/>
    </row>
    <row r="53" spans="3:10" s="10" customFormat="1" ht="15">
      <c r="C53" s="14" t="s">
        <v>1</v>
      </c>
      <c r="D53" s="21" t="s">
        <v>2</v>
      </c>
      <c r="E53" s="22"/>
      <c r="F53" s="22"/>
      <c r="G53" s="22"/>
      <c r="H53" s="22"/>
      <c r="I53" s="177"/>
      <c r="J53" s="177"/>
    </row>
    <row r="54" spans="3:10" s="10" customFormat="1" ht="15">
      <c r="C54" s="14"/>
      <c r="D54" s="21"/>
      <c r="E54" s="22"/>
      <c r="F54" s="22"/>
      <c r="G54" s="22"/>
      <c r="H54" s="22"/>
      <c r="I54" s="22"/>
      <c r="J54" s="22"/>
    </row>
    <row r="55" spans="3:10" s="10" customFormat="1" ht="15">
      <c r="C55" s="14" t="s">
        <v>3</v>
      </c>
      <c r="D55" s="21" t="s">
        <v>46</v>
      </c>
      <c r="E55" s="22"/>
      <c r="F55" s="22"/>
      <c r="G55" s="22"/>
      <c r="H55" s="22"/>
      <c r="I55" s="22"/>
      <c r="J55" s="22"/>
    </row>
  </sheetData>
  <sheetProtection/>
  <mergeCells count="28">
    <mergeCell ref="A1:K1"/>
    <mergeCell ref="A3:K3"/>
    <mergeCell ref="A5:K5"/>
    <mergeCell ref="B6:K6"/>
    <mergeCell ref="A8:K8"/>
    <mergeCell ref="A9:K9"/>
    <mergeCell ref="B21:H21"/>
    <mergeCell ref="B24:H24"/>
    <mergeCell ref="B18:H18"/>
    <mergeCell ref="B29:I29"/>
    <mergeCell ref="B35:H35"/>
    <mergeCell ref="B31:H31"/>
    <mergeCell ref="D50:D51"/>
    <mergeCell ref="C50:C51"/>
    <mergeCell ref="B50:B51"/>
    <mergeCell ref="D48:D49"/>
    <mergeCell ref="C48:C49"/>
    <mergeCell ref="B48:B49"/>
    <mergeCell ref="R48:R49"/>
    <mergeCell ref="R50:R51"/>
    <mergeCell ref="S48:S49"/>
    <mergeCell ref="S50:S51"/>
    <mergeCell ref="I53:J53"/>
    <mergeCell ref="B16:C16"/>
    <mergeCell ref="D16:H16"/>
    <mergeCell ref="B40:H40"/>
    <mergeCell ref="B42:H42"/>
    <mergeCell ref="B47:H47"/>
  </mergeCells>
  <printOptions/>
  <pageMargins left="0.7" right="0.7" top="0.75" bottom="0.75" header="0.3" footer="0.3"/>
  <pageSetup orientation="portrait" paperSize="9"/>
  <ignoredErrors>
    <ignoredError sqref="H33:H34 H36:H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2013-10-07T08:22:15Z</dcterms:modified>
  <cp:category/>
  <cp:version/>
  <cp:contentType/>
  <cp:contentStatus/>
</cp:coreProperties>
</file>