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5" yWindow="120" windowWidth="9105" windowHeight="11520" tabRatio="842" firstSheet="2" activeTab="3"/>
  </bookViews>
  <sheets>
    <sheet name="Квалификация " sheetId="1" r:id="rId1"/>
    <sheet name="Спринт " sheetId="2" r:id="rId2"/>
    <sheet name="Слалом" sheetId="3" r:id="rId3"/>
    <sheet name="Гонка " sheetId="4" r:id="rId4"/>
    <sheet name="Многоборье" sheetId="5" r:id="rId5"/>
  </sheets>
  <definedNames/>
  <calcPr fullCalcOnLoad="1"/>
</workbook>
</file>

<file path=xl/sharedStrings.xml><?xml version="1.0" encoding="utf-8"?>
<sst xmlns="http://schemas.openxmlformats.org/spreadsheetml/2006/main" count="427" uniqueCount="117">
  <si>
    <t>№ команды</t>
  </si>
  <si>
    <t>Команда</t>
  </si>
  <si>
    <t>Состав команды</t>
  </si>
  <si>
    <t>Место</t>
  </si>
  <si>
    <t>Финал Б</t>
  </si>
  <si>
    <t>Финал А</t>
  </si>
  <si>
    <t>Результат</t>
  </si>
  <si>
    <t>Время на дистанции</t>
  </si>
  <si>
    <t>1</t>
  </si>
  <si>
    <t>2</t>
  </si>
  <si>
    <t>3</t>
  </si>
  <si>
    <t>4</t>
  </si>
  <si>
    <t>Сумма штрафов</t>
  </si>
  <si>
    <t>Штрафное время</t>
  </si>
  <si>
    <t xml:space="preserve">Место в заезде </t>
  </si>
  <si>
    <t>Длинная гонка</t>
  </si>
  <si>
    <t>Квалификация</t>
  </si>
  <si>
    <t>Время старта</t>
  </si>
  <si>
    <t>Время финиша</t>
  </si>
  <si>
    <t>Попытка</t>
  </si>
  <si>
    <t>Очки</t>
  </si>
  <si>
    <t>Лучший результат</t>
  </si>
  <si>
    <t>Ворота</t>
  </si>
  <si>
    <t>Главный судья</t>
  </si>
  <si>
    <t>Главный секретарь</t>
  </si>
  <si>
    <t>Параллельный спринт</t>
  </si>
  <si>
    <t>Слалом</t>
  </si>
  <si>
    <t>1/2 финала</t>
  </si>
  <si>
    <t>Старт</t>
  </si>
  <si>
    <t>Финиш</t>
  </si>
  <si>
    <t>Штутина М.В., ССВК, Санкт-Петербург</t>
  </si>
  <si>
    <t>Выполненный разряд</t>
  </si>
  <si>
    <t>Ворота 8</t>
  </si>
  <si>
    <t>Штрафы на старте</t>
  </si>
  <si>
    <t>Протокол предварительных  результатов</t>
  </si>
  <si>
    <t>Протокол результатов</t>
  </si>
  <si>
    <t>Протокол  результатов</t>
  </si>
  <si>
    <t xml:space="preserve"> Региональная спортивная федерация рафтинга Санкт-Петербурга</t>
  </si>
  <si>
    <t>Класс судов R6</t>
  </si>
  <si>
    <t>Губаненков С.М.,  ССВК, Санкт-Петербург</t>
  </si>
  <si>
    <t>28 июня - 01 июля 2019</t>
  </si>
  <si>
    <t xml:space="preserve">Класс судов R6  </t>
  </si>
  <si>
    <t>Общероссийская общественная организация «Федерация рафтинга России». 
Министерство по делам молодежи, физической культуре и спорту Республики Карелия. 
Карельское региональное отделение ООО «Федерация рафтинга России».
Общественная организация «Региональная спортивная федерация рафтинга Санкт-Петербурга».
Государственное бюджетное учреждение дополнительного образования детей детский оздоровительно-образовательный туристский центр Санкт-Петербурга «Балтийский берег». 
ООО «Турбаза Поляна»</t>
  </si>
  <si>
    <t>Первенство России по рафтингу среди юношей и девушек до 16 лет</t>
  </si>
  <si>
    <t>Группа девушки</t>
  </si>
  <si>
    <t>Группа юноши</t>
  </si>
  <si>
    <t xml:space="preserve">Гарифуллин Михаил, Куцый Владимир, Чехович Вадим, Токаревский Олег, Подгорная Анастасия, Дрозд Людмила  </t>
  </si>
  <si>
    <t xml:space="preserve">Шелгунов Степан, Букин Степан, Солнцев Тимофей, Костенко Екатерина, Витвицкая Мария, Лукина Ульяна   </t>
  </si>
  <si>
    <t>"Горизонт"-1 СШ им. А.П.Горелова Московская область</t>
  </si>
  <si>
    <t>"Горизонт"-2 СШ им. А.П.Горелова Московская область</t>
  </si>
  <si>
    <t>"ВОДНИК-48" 
ГБУ ЛО "ОК СШОР"
 Липецкая область</t>
  </si>
  <si>
    <t>СДЮСШОР-1 
ГБОУ "Балтийский берег" 
Санкт-Петербург</t>
  </si>
  <si>
    <t>СДЮСШОР-2 
ГБОУ "Балтийский берег"
 Санкт-Петербург</t>
  </si>
  <si>
    <t>Молодцова Алина, Костюк Арина, Ван Лила, Путейнис Анна, Гавриченко Александра, Мац Арина</t>
  </si>
  <si>
    <t xml:space="preserve">Соколов Никита, Рифаи Руслан, Костиков Илья, Жданов Андрей, Купцов Иван, Тимошин Кирилл, </t>
  </si>
  <si>
    <t xml:space="preserve">Бурлов Евгений, Егоров Даниил, Заварцев Юрий, Зобнин Бенедикт, Сабиржанов Ринат, Тимофеев Владислав </t>
  </si>
  <si>
    <t>МБУ СТЦ "Штурм"-2 Белгородская область</t>
  </si>
  <si>
    <t>Дубровин Владислав, Горских Степан, Олейник Глеб, Артеменко Александр, Литвяков Игорь, Булгаков Дмитирий</t>
  </si>
  <si>
    <t>Никитин Алексей, Татарин Михаил, Колесникова Вероника, Осипова Александра, Попов Иван, Богданова Мария</t>
  </si>
  <si>
    <t>Время старта по секундомеру</t>
  </si>
  <si>
    <t>Ворота 3</t>
  </si>
  <si>
    <t>Ворота 6</t>
  </si>
  <si>
    <t>85</t>
  </si>
  <si>
    <t>80</t>
  </si>
  <si>
    <t xml:space="preserve">Доотбор </t>
  </si>
  <si>
    <t>"Сборная Республики Карелия"</t>
  </si>
  <si>
    <t xml:space="preserve">Никитин Алексей, Татаринов Михаил, Колесникова Вероника, Осипова Александра, Попов Иван, Богданова Мария  </t>
  </si>
  <si>
    <t>СДЮСШОР-2 
ГБОУ "Балтийский берег" Санкт-Петербург</t>
  </si>
  <si>
    <t>СДЮСШОР-1 
ГБОУ "Балтийский берег" Санкт-Петербург</t>
  </si>
  <si>
    <t>"Горизонт"-2 
СШ им. А.П.Горелова Московская область</t>
  </si>
  <si>
    <t xml:space="preserve">Соколов Никита, Рифаи Руслан, Костиков Илья, Жданов Андрей, Купцов Иван, Тимошин Кирилл  </t>
  </si>
  <si>
    <t>"ВОДНИК-48"
 ГБУ ЛО "ОК СШОР" 
Липецкая область</t>
  </si>
  <si>
    <t xml:space="preserve">Бурлов Евгений, Егоров Даниил, Заварцев Юрий, Зобнин Бенедикт, Сабиржанов Ринат, Тимофеев Владислав  </t>
  </si>
  <si>
    <t xml:space="preserve">Дубровин Владислав, Горских Степан, Олейник Глеб, Артеменко Александр, Литвяков Игорь, Булгаков Дмитрий  </t>
  </si>
  <si>
    <t>буй 1</t>
  </si>
  <si>
    <t>буй 2</t>
  </si>
  <si>
    <t>буй 3</t>
  </si>
  <si>
    <t>буй 4</t>
  </si>
  <si>
    <t>сумма штрафа</t>
  </si>
  <si>
    <t>время на дистанции</t>
  </si>
  <si>
    <t>не взят</t>
  </si>
  <si>
    <t>взят</t>
  </si>
  <si>
    <t xml:space="preserve">Молодцова Алина, Костюк Арина, Ван Лила, Путейнис Анна, Гавриченко Александра, Мац Арина  </t>
  </si>
  <si>
    <t>200</t>
  </si>
  <si>
    <t>190</t>
  </si>
  <si>
    <t>не стартовали</t>
  </si>
  <si>
    <t>180</t>
  </si>
  <si>
    <t>170</t>
  </si>
  <si>
    <t>Молодцова Алина, Макарова Яна, Ван Лила, Путейнис Анна, Гавриченко Александра, Мац Арина</t>
  </si>
  <si>
    <t>Группа Юноши</t>
  </si>
  <si>
    <t xml:space="preserve">Группа девушки </t>
  </si>
  <si>
    <t>-</t>
  </si>
  <si>
    <t>Группа Девушки</t>
  </si>
  <si>
    <t>Общероссийская общественная организация «Федерация рафтинга России»
Министерство по делам молодежи, физической культуре и спорту Республики Карелия
Карельское региональное отделение ООО «Федерация рафтинга России»
Общественная организация «Региональная спортивная федерация рафтинга Санкт-Петербурга»
Государственное бюджетное учреждение дополнительного образования детей детский оздоровительно-образовательный туристский центр Санкт-Петербурга «Балтийский берег»
ООО «Турбаза Поляна»</t>
  </si>
  <si>
    <t>Сойважпорог, р. Шуя,  Республика Карелия</t>
  </si>
  <si>
    <t>Разряд</t>
  </si>
  <si>
    <t>МБУ СТЦ "Штурм"-2 
Белгородская область</t>
  </si>
  <si>
    <t>"Горизонт"-1 СШ им. А.П.Горелова 
Московская область</t>
  </si>
  <si>
    <t>СДЮСШОР-2 
ГБОУ "Балтийский берег" 
Санкт-Петербург</t>
  </si>
  <si>
    <t>"Горизонт"-2 
СШ им. А.П.Горелова 
Московская область</t>
  </si>
  <si>
    <t>"Горизонт"-1
СШ им. А.П.Горелова 
Московская область</t>
  </si>
  <si>
    <t>Общероссийская общественная организация «Федерация рафтинга России»
Министерство по делам молодежи, физической культуре и спорту Республики Карелия.
Карельское региональное отделение ООО «Федерация рафтинга России»
Общественная организация «Региональная спортивная федерация рафтинга Санкт-Петербурга»
Государственное бюджетное учреждение дополнительного образования детей детский оздоровительно-образовательный туристский центр Санкт-Петербурга «Балтийский берег»
ООО «Турбаза Поляна»</t>
  </si>
  <si>
    <t>Общероссийская общественная организация «Федерация рафтинга России»
Министерство по делам молодежи, физической культуре и спорту Республики Карелия
Карельское региональное отделение ООО «Федерация рафтинга России»
Общественная организация «Региональная спортивная федерация рафтинга Санкт-Петербурга»
Государственное бюджетное учреждение дополнительного образования детей детский оздоровительно-образовательный туристский центр Санкт-Петербурга «Балтийский берег» 
ООО «Турбаза Поляна»</t>
  </si>
  <si>
    <t>I</t>
  </si>
  <si>
    <t>Сойважпорог, р. Шуя, Республика Карелия</t>
  </si>
  <si>
    <t>Штрафы</t>
  </si>
  <si>
    <t>ВОДНИК-48 ГБУ ЛО "ОК СШОР" Липецкая область</t>
  </si>
  <si>
    <t>Сборная Республики Карелия</t>
  </si>
  <si>
    <t>Горизонт-1 СШ им. А.П.Горелова Московская область</t>
  </si>
  <si>
    <t>Сумма очков</t>
  </si>
  <si>
    <t>КМС</t>
  </si>
  <si>
    <t>Молодцова Алина, Костюк Арина, Ван Лила, Путейнис Анна, Гавриченко Александра, Мац Арина, Макарова Яна</t>
  </si>
  <si>
    <t>"ВОДНИК-48" ГБУ ЛО "ОК СШОР" 
Липецкая область</t>
  </si>
  <si>
    <t>СДЮСШОР-1 
ГБОУ "Балтийский берег"
 Санкт-Петербург</t>
  </si>
  <si>
    <t>"Горизонт"-1 
СШ им. А.П.Горелова 
Московская область</t>
  </si>
  <si>
    <t>Многоборье</t>
  </si>
  <si>
    <t>28 июня-01 июля 2019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</si>
</sst>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400]h:mm:ss\ AM/PM"/>
    <numFmt numFmtId="173" formatCode="mm:ss.0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  <numFmt numFmtId="181" formatCode="[h]:mm:ss;@"/>
    <numFmt numFmtId="182" formatCode="0.00;[Red]0.00"/>
    <numFmt numFmtId="183" formatCode="h:mm;@"/>
    <numFmt numFmtId="184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 Cyr"/>
      <family val="2"/>
    </font>
    <font>
      <sz val="14"/>
      <name val="Arial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4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4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351"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2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60" fillId="0" borderId="0" xfId="0" applyFont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173" fontId="4" fillId="0" borderId="0" xfId="0" applyNumberFormat="1" applyFont="1" applyFill="1" applyBorder="1" applyAlignment="1">
      <alignment horizontal="center" vertical="center"/>
    </xf>
    <xf numFmtId="0" fontId="2" fillId="0" borderId="10" xfId="33" applyFont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/>
    </xf>
    <xf numFmtId="0" fontId="2" fillId="0" borderId="10" xfId="33" applyFont="1" applyFill="1" applyBorder="1" applyAlignment="1" applyProtection="1">
      <alignment horizontal="center" vertical="center"/>
      <protection/>
    </xf>
    <xf numFmtId="173" fontId="2" fillId="0" borderId="15" xfId="0" applyNumberFormat="1" applyFont="1" applyFill="1" applyBorder="1" applyAlignment="1">
      <alignment horizontal="center" vertical="center" wrapText="1"/>
    </xf>
    <xf numFmtId="1" fontId="61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3" fontId="5" fillId="0" borderId="15" xfId="0" applyNumberFormat="1" applyFont="1" applyFill="1" applyBorder="1" applyAlignment="1">
      <alignment horizontal="center" vertical="center" wrapText="1"/>
    </xf>
    <xf numFmtId="173" fontId="5" fillId="0" borderId="16" xfId="0" applyNumberFormat="1" applyFont="1" applyFill="1" applyBorder="1" applyAlignment="1">
      <alignment horizontal="center" vertical="center" wrapText="1"/>
    </xf>
    <xf numFmtId="173" fontId="15" fillId="0" borderId="15" xfId="33" applyNumberFormat="1" applyFont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/>
    </xf>
    <xf numFmtId="173" fontId="61" fillId="0" borderId="15" xfId="0" applyNumberFormat="1" applyFont="1" applyFill="1" applyBorder="1" applyAlignment="1">
      <alignment horizontal="center" vertical="center"/>
    </xf>
    <xf numFmtId="1" fontId="61" fillId="0" borderId="15" xfId="0" applyNumberFormat="1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173" fontId="61" fillId="0" borderId="16" xfId="0" applyNumberFormat="1" applyFont="1" applyFill="1" applyBorder="1" applyAlignment="1">
      <alignment horizontal="center" vertical="center"/>
    </xf>
    <xf numFmtId="1" fontId="61" fillId="0" borderId="16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73" fontId="4" fillId="0" borderId="2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49" fontId="60" fillId="0" borderId="0" xfId="0" applyNumberFormat="1" applyFont="1" applyAlignment="1">
      <alignment horizontal="center" vertical="center" wrapText="1"/>
    </xf>
    <xf numFmtId="49" fontId="60" fillId="0" borderId="0" xfId="0" applyNumberFormat="1" applyFont="1" applyAlignment="1">
      <alignment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60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49" fontId="60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173" fontId="60" fillId="0" borderId="0" xfId="0" applyNumberFormat="1" applyFont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73" fontId="60" fillId="0" borderId="0" xfId="0" applyNumberFormat="1" applyFont="1" applyFill="1" applyBorder="1" applyAlignment="1">
      <alignment/>
    </xf>
    <xf numFmtId="173" fontId="60" fillId="0" borderId="0" xfId="0" applyNumberFormat="1" applyFont="1" applyBorder="1" applyAlignment="1">
      <alignment/>
    </xf>
    <xf numFmtId="49" fontId="60" fillId="0" borderId="0" xfId="0" applyNumberFormat="1" applyFont="1" applyBorder="1" applyAlignment="1">
      <alignment horizontal="center" vertical="center" wrapText="1"/>
    </xf>
    <xf numFmtId="0" fontId="2" fillId="0" borderId="16" xfId="33" applyFont="1" applyBorder="1" applyAlignment="1" applyProtection="1">
      <alignment horizontal="center" vertical="center" wrapText="1"/>
      <protection/>
    </xf>
    <xf numFmtId="0" fontId="2" fillId="0" borderId="15" xfId="33" applyFont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2" fillId="0" borderId="10" xfId="33" applyFont="1" applyBorder="1" applyAlignment="1" applyProtection="1">
      <alignment horizontal="center" vertical="center" wrapText="1"/>
      <protection/>
    </xf>
    <xf numFmtId="0" fontId="2" fillId="0" borderId="20" xfId="33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49" fontId="0" fillId="0" borderId="0" xfId="0" applyNumberFormat="1" applyAlignment="1">
      <alignment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21" fontId="1" fillId="0" borderId="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49" fontId="60" fillId="0" borderId="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/>
    </xf>
    <xf numFmtId="0" fontId="61" fillId="0" borderId="15" xfId="0" applyNumberFormat="1" applyFont="1" applyFill="1" applyBorder="1" applyAlignment="1">
      <alignment horizontal="center" vertical="center" wrapText="1"/>
    </xf>
    <xf numFmtId="0" fontId="61" fillId="0" borderId="16" xfId="0" applyNumberFormat="1" applyFont="1" applyFill="1" applyBorder="1" applyAlignment="1">
      <alignment horizontal="center" vertical="center" wrapText="1"/>
    </xf>
    <xf numFmtId="0" fontId="2" fillId="0" borderId="10" xfId="33" applyFont="1" applyBorder="1" applyAlignment="1" applyProtection="1">
      <alignment horizontal="center" wrapText="1"/>
      <protection/>
    </xf>
    <xf numFmtId="173" fontId="2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4" fillId="0" borderId="24" xfId="0" applyNumberFormat="1" applyFont="1" applyFill="1" applyBorder="1" applyAlignment="1">
      <alignment horizontal="center" vertical="center" wrapText="1"/>
    </xf>
    <xf numFmtId="0" fontId="15" fillId="0" borderId="10" xfId="33" applyFont="1" applyFill="1" applyBorder="1" applyAlignment="1" applyProtection="1">
      <alignment horizontal="center" vertical="center"/>
      <protection/>
    </xf>
    <xf numFmtId="0" fontId="15" fillId="0" borderId="10" xfId="33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49" fontId="60" fillId="0" borderId="0" xfId="0" applyNumberFormat="1" applyFont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7" fontId="3" fillId="0" borderId="10" xfId="0" applyNumberFormat="1" applyFont="1" applyFill="1" applyBorder="1" applyAlignment="1">
      <alignment horizontal="center" vertical="center"/>
    </xf>
    <xf numFmtId="22" fontId="3" fillId="0" borderId="0" xfId="0" applyNumberFormat="1" applyFont="1" applyFill="1" applyBorder="1" applyAlignment="1">
      <alignment horizontal="center"/>
    </xf>
    <xf numFmtId="47" fontId="3" fillId="0" borderId="10" xfId="0" applyNumberFormat="1" applyFont="1" applyFill="1" applyBorder="1" applyAlignment="1">
      <alignment horizontal="center" vertical="center" wrapText="1"/>
    </xf>
    <xf numFmtId="0" fontId="2" fillId="0" borderId="0" xfId="33" applyFont="1" applyBorder="1" applyAlignment="1" applyProtection="1">
      <alignment horizontal="center" vertical="center" wrapText="1"/>
      <protection/>
    </xf>
    <xf numFmtId="173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73" fontId="5" fillId="0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73" fontId="5" fillId="0" borderId="27" xfId="0" applyNumberFormat="1" applyFont="1" applyFill="1" applyBorder="1" applyAlignment="1">
      <alignment horizontal="center" vertical="center" wrapText="1"/>
    </xf>
    <xf numFmtId="173" fontId="15" fillId="0" borderId="25" xfId="33" applyNumberFormat="1" applyFont="1" applyBorder="1" applyAlignment="1" applyProtection="1">
      <alignment horizontal="center" vertical="center" wrapText="1"/>
      <protection/>
    </xf>
    <xf numFmtId="0" fontId="2" fillId="0" borderId="15" xfId="54" applyFont="1" applyFill="1" applyBorder="1" applyAlignment="1" applyProtection="1">
      <alignment horizontal="center" vertical="center" wrapText="1"/>
      <protection/>
    </xf>
    <xf numFmtId="173" fontId="5" fillId="0" borderId="28" xfId="0" applyNumberFormat="1" applyFont="1" applyFill="1" applyBorder="1" applyAlignment="1">
      <alignment horizontal="center" vertical="center" wrapText="1"/>
    </xf>
    <xf numFmtId="173" fontId="5" fillId="0" borderId="29" xfId="0" applyNumberFormat="1" applyFont="1" applyFill="1" applyBorder="1" applyAlignment="1">
      <alignment horizontal="center" vertical="center" wrapText="1"/>
    </xf>
    <xf numFmtId="173" fontId="5" fillId="0" borderId="30" xfId="0" applyNumberFormat="1" applyFont="1" applyFill="1" applyBorder="1" applyAlignment="1">
      <alignment horizontal="center" vertical="center" wrapText="1"/>
    </xf>
    <xf numFmtId="173" fontId="5" fillId="0" borderId="20" xfId="0" applyNumberFormat="1" applyFont="1" applyFill="1" applyBorder="1" applyAlignment="1">
      <alignment horizontal="center" vertical="center" wrapText="1"/>
    </xf>
    <xf numFmtId="173" fontId="5" fillId="0" borderId="31" xfId="0" applyNumberFormat="1" applyFont="1" applyFill="1" applyBorder="1" applyAlignment="1">
      <alignment horizontal="center" vertical="center" wrapText="1"/>
    </xf>
    <xf numFmtId="173" fontId="15" fillId="0" borderId="29" xfId="33" applyNumberFormat="1" applyFont="1" applyBorder="1" applyAlignment="1" applyProtection="1">
      <alignment horizontal="center" vertical="center" wrapText="1"/>
      <protection/>
    </xf>
    <xf numFmtId="173" fontId="15" fillId="0" borderId="20" xfId="33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>
      <alignment horizontal="center" vertical="center" wrapText="1"/>
    </xf>
    <xf numFmtId="173" fontId="5" fillId="0" borderId="32" xfId="0" applyNumberFormat="1" applyFont="1" applyFill="1" applyBorder="1" applyAlignment="1">
      <alignment horizontal="center" vertical="center" wrapText="1"/>
    </xf>
    <xf numFmtId="0" fontId="2" fillId="0" borderId="16" xfId="54" applyFont="1" applyFill="1" applyBorder="1" applyAlignment="1" applyProtection="1">
      <alignment horizontal="center" vertical="center" wrapText="1"/>
      <protection/>
    </xf>
    <xf numFmtId="0" fontId="2" fillId="0" borderId="31" xfId="33" applyFont="1" applyBorder="1" applyAlignment="1" applyProtection="1">
      <alignment horizontal="center" vertical="center" wrapText="1"/>
      <protection/>
    </xf>
    <xf numFmtId="173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61" fillId="0" borderId="15" xfId="0" applyNumberFormat="1" applyFont="1" applyFill="1" applyBorder="1" applyAlignment="1">
      <alignment horizontal="center" vertical="center" wrapText="1"/>
    </xf>
    <xf numFmtId="0" fontId="61" fillId="0" borderId="16" xfId="0" applyNumberFormat="1" applyFont="1" applyFill="1" applyBorder="1" applyAlignment="1">
      <alignment horizontal="center" vertical="center" wrapText="1"/>
    </xf>
    <xf numFmtId="49" fontId="6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173" fontId="61" fillId="0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>
      <alignment horizontal="center" vertical="center" wrapText="1"/>
    </xf>
    <xf numFmtId="1" fontId="61" fillId="0" borderId="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center" vertical="center" wrapText="1"/>
    </xf>
    <xf numFmtId="173" fontId="61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13" fillId="0" borderId="10" xfId="33" applyFont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9" fontId="6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24" xfId="0" applyFont="1" applyFill="1" applyBorder="1" applyAlignment="1">
      <alignment horizontal="center" vertical="center" wrapText="1"/>
    </xf>
    <xf numFmtId="0" fontId="13" fillId="0" borderId="24" xfId="33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173" fontId="4" fillId="0" borderId="25" xfId="0" applyNumberFormat="1" applyFont="1" applyFill="1" applyBorder="1" applyAlignment="1">
      <alignment horizontal="center" vertical="center" wrapText="1"/>
    </xf>
    <xf numFmtId="173" fontId="4" fillId="0" borderId="27" xfId="0" applyNumberFormat="1" applyFont="1" applyFill="1" applyBorder="1" applyAlignment="1">
      <alignment horizontal="center" vertical="center" wrapText="1"/>
    </xf>
    <xf numFmtId="173" fontId="4" fillId="0" borderId="32" xfId="0" applyNumberFormat="1" applyFont="1" applyFill="1" applyBorder="1" applyAlignment="1">
      <alignment horizontal="center" vertical="center" wrapText="1"/>
    </xf>
    <xf numFmtId="173" fontId="4" fillId="0" borderId="29" xfId="0" applyNumberFormat="1" applyFont="1" applyFill="1" applyBorder="1" applyAlignment="1">
      <alignment horizontal="center" vertical="center" wrapText="1"/>
    </xf>
    <xf numFmtId="173" fontId="4" fillId="0" borderId="31" xfId="0" applyNumberFormat="1" applyFont="1" applyFill="1" applyBorder="1" applyAlignment="1">
      <alignment horizontal="center" vertical="center" wrapText="1"/>
    </xf>
    <xf numFmtId="173" fontId="2" fillId="0" borderId="29" xfId="33" applyNumberFormat="1" applyFont="1" applyBorder="1" applyAlignment="1" applyProtection="1">
      <alignment horizontal="center" vertical="center" wrapText="1"/>
      <protection/>
    </xf>
    <xf numFmtId="49" fontId="63" fillId="0" borderId="0" xfId="0" applyNumberFormat="1" applyFont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0" fontId="2" fillId="0" borderId="17" xfId="33" applyFont="1" applyBorder="1" applyAlignment="1" applyProtection="1">
      <alignment horizontal="center" vertical="center" wrapText="1"/>
      <protection/>
    </xf>
    <xf numFmtId="173" fontId="5" fillId="0" borderId="26" xfId="0" applyNumberFormat="1" applyFont="1" applyFill="1" applyBorder="1" applyAlignment="1">
      <alignment horizontal="center" vertical="center" wrapText="1"/>
    </xf>
    <xf numFmtId="173" fontId="5" fillId="0" borderId="17" xfId="0" applyNumberFormat="1" applyFont="1" applyFill="1" applyBorder="1" applyAlignment="1">
      <alignment horizontal="center" vertical="center" wrapText="1"/>
    </xf>
    <xf numFmtId="173" fontId="4" fillId="0" borderId="26" xfId="0" applyNumberFormat="1" applyFont="1" applyFill="1" applyBorder="1" applyAlignment="1">
      <alignment horizontal="center" vertical="center" wrapText="1"/>
    </xf>
    <xf numFmtId="173" fontId="2" fillId="0" borderId="17" xfId="33" applyNumberFormat="1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7" fontId="3" fillId="0" borderId="24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7" fontId="10" fillId="0" borderId="24" xfId="33" applyNumberFormat="1" applyFont="1" applyBorder="1" applyAlignment="1" applyProtection="1">
      <alignment horizontal="center" vertical="center" wrapText="1"/>
      <protection/>
    </xf>
    <xf numFmtId="49" fontId="64" fillId="0" borderId="0" xfId="0" applyNumberFormat="1" applyFont="1" applyAlignment="1">
      <alignment horizontal="center" vertical="center" wrapText="1"/>
    </xf>
    <xf numFmtId="49" fontId="64" fillId="0" borderId="0" xfId="0" applyNumberFormat="1" applyFont="1" applyAlignment="1">
      <alignment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20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35" xfId="0" applyFont="1" applyFill="1" applyBorder="1" applyAlignment="1">
      <alignment horizontal="right"/>
    </xf>
    <xf numFmtId="49" fontId="16" fillId="0" borderId="0" xfId="0" applyNumberFormat="1" applyFont="1" applyAlignment="1">
      <alignment horizontal="center" vertical="center" wrapText="1"/>
    </xf>
    <xf numFmtId="49" fontId="63" fillId="0" borderId="0" xfId="0" applyNumberFormat="1" applyFont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6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173" fontId="5" fillId="0" borderId="38" xfId="0" applyNumberFormat="1" applyFont="1" applyFill="1" applyBorder="1" applyAlignment="1">
      <alignment horizontal="center" vertical="center" wrapText="1"/>
    </xf>
    <xf numFmtId="173" fontId="5" fillId="0" borderId="39" xfId="0" applyNumberFormat="1" applyFont="1" applyFill="1" applyBorder="1" applyAlignment="1">
      <alignment horizontal="center" vertical="center" wrapText="1"/>
    </xf>
    <xf numFmtId="173" fontId="5" fillId="0" borderId="27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3" fillId="0" borderId="15" xfId="33" applyFont="1" applyBorder="1" applyAlignment="1" applyProtection="1">
      <alignment horizontal="center" vertical="center" wrapText="1"/>
      <protection/>
    </xf>
    <xf numFmtId="0" fontId="13" fillId="0" borderId="16" xfId="33" applyFont="1" applyBorder="1" applyAlignment="1" applyProtection="1">
      <alignment horizontal="center" vertical="center" wrapText="1"/>
      <protection/>
    </xf>
    <xf numFmtId="0" fontId="13" fillId="0" borderId="11" xfId="33" applyFont="1" applyBorder="1" applyAlignment="1" applyProtection="1">
      <alignment horizontal="center" vertical="center"/>
      <protection/>
    </xf>
    <xf numFmtId="0" fontId="13" fillId="0" borderId="13" xfId="33" applyFont="1" applyBorder="1" applyAlignment="1" applyProtection="1">
      <alignment horizontal="center" vertical="center"/>
      <protection/>
    </xf>
    <xf numFmtId="0" fontId="13" fillId="0" borderId="11" xfId="33" applyFont="1" applyFill="1" applyBorder="1" applyAlignment="1" applyProtection="1">
      <alignment horizontal="center" vertical="center"/>
      <protection/>
    </xf>
    <xf numFmtId="0" fontId="13" fillId="0" borderId="13" xfId="33" applyFont="1" applyFill="1" applyBorder="1" applyAlignment="1" applyProtection="1">
      <alignment horizontal="center" vertical="center"/>
      <protection/>
    </xf>
    <xf numFmtId="0" fontId="19" fillId="0" borderId="15" xfId="33" applyFont="1" applyBorder="1" applyAlignment="1" applyProtection="1">
      <alignment horizontal="center" vertical="center" wrapText="1"/>
      <protection/>
    </xf>
    <xf numFmtId="0" fontId="19" fillId="0" borderId="16" xfId="33" applyFont="1" applyBorder="1" applyAlignment="1" applyProtection="1">
      <alignment horizontal="center" vertical="center" wrapText="1"/>
      <protection/>
    </xf>
    <xf numFmtId="0" fontId="65" fillId="0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1" fillId="0" borderId="15" xfId="0" applyNumberFormat="1" applyFont="1" applyFill="1" applyBorder="1" applyAlignment="1">
      <alignment horizontal="center" vertical="center" wrapText="1"/>
    </xf>
    <xf numFmtId="0" fontId="61" fillId="0" borderId="16" xfId="0" applyNumberFormat="1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173" fontId="61" fillId="0" borderId="15" xfId="0" applyNumberFormat="1" applyFont="1" applyFill="1" applyBorder="1" applyAlignment="1">
      <alignment horizontal="center" vertical="center" wrapText="1"/>
    </xf>
    <xf numFmtId="173" fontId="61" fillId="0" borderId="16" xfId="0" applyNumberFormat="1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49" fontId="66" fillId="0" borderId="0" xfId="0" applyNumberFormat="1" applyFont="1" applyFill="1" applyBorder="1" applyAlignment="1">
      <alignment horizontal="center" vertical="center" wrapText="1"/>
    </xf>
    <xf numFmtId="173" fontId="61" fillId="0" borderId="18" xfId="0" applyNumberFormat="1" applyFont="1" applyFill="1" applyBorder="1" applyAlignment="1">
      <alignment horizontal="center" vertical="center" wrapText="1"/>
    </xf>
    <xf numFmtId="173" fontId="61" fillId="0" borderId="31" xfId="0" applyNumberFormat="1" applyFont="1" applyFill="1" applyBorder="1" applyAlignment="1">
      <alignment horizontal="center" vertical="center" wrapText="1"/>
    </xf>
    <xf numFmtId="49" fontId="61" fillId="0" borderId="15" xfId="0" applyNumberFormat="1" applyFont="1" applyFill="1" applyBorder="1" applyAlignment="1">
      <alignment horizontal="center" vertical="center" wrapText="1"/>
    </xf>
    <xf numFmtId="49" fontId="61" fillId="0" borderId="16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67" fillId="0" borderId="4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right"/>
    </xf>
    <xf numFmtId="49" fontId="9" fillId="0" borderId="36" xfId="0" applyNumberFormat="1" applyFont="1" applyBorder="1" applyAlignment="1">
      <alignment horizontal="center" wrapText="1"/>
    </xf>
    <xf numFmtId="49" fontId="9" fillId="0" borderId="37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10" fillId="0" borderId="24" xfId="33" applyFont="1" applyBorder="1" applyAlignment="1" applyProtection="1">
      <alignment horizontal="center" vertical="center" wrapText="1"/>
      <protection/>
    </xf>
    <xf numFmtId="0" fontId="10" fillId="0" borderId="36" xfId="33" applyFont="1" applyBorder="1" applyAlignment="1" applyProtection="1">
      <alignment horizontal="center" vertical="center" wrapText="1"/>
      <protection/>
    </xf>
    <xf numFmtId="0" fontId="10" fillId="0" borderId="37" xfId="33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49" fontId="64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wrapText="1"/>
    </xf>
    <xf numFmtId="0" fontId="4" fillId="0" borderId="35" xfId="0" applyFont="1" applyFill="1" applyBorder="1" applyAlignment="1">
      <alignment horizontal="right"/>
    </xf>
    <xf numFmtId="0" fontId="11" fillId="0" borderId="3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отокол мандат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="70" zoomScaleNormal="70" zoomScalePageLayoutView="0" workbookViewId="0" topLeftCell="A1">
      <selection activeCell="A12" sqref="A12:O12"/>
    </sheetView>
  </sheetViews>
  <sheetFormatPr defaultColWidth="9.140625" defaultRowHeight="15"/>
  <cols>
    <col min="1" max="1" width="10.28125" style="7" customWidth="1"/>
    <col min="2" max="2" width="41.8515625" style="7" customWidth="1"/>
    <col min="3" max="3" width="50.421875" style="8" customWidth="1"/>
    <col min="4" max="4" width="14.57421875" style="76" customWidth="1"/>
    <col min="5" max="5" width="15.7109375" style="76" customWidth="1"/>
    <col min="6" max="6" width="9.57421875" style="76" customWidth="1"/>
    <col min="7" max="8" width="9.7109375" style="76" customWidth="1"/>
    <col min="9" max="9" width="8.57421875" style="76" customWidth="1"/>
    <col min="10" max="10" width="10.8515625" style="76" customWidth="1"/>
    <col min="11" max="12" width="12.28125" style="76" customWidth="1"/>
    <col min="13" max="13" width="11.8515625" style="7" customWidth="1"/>
    <col min="14" max="14" width="7.8515625" style="7" customWidth="1"/>
    <col min="15" max="15" width="9.140625" style="7" customWidth="1"/>
    <col min="16" max="16" width="25.7109375" style="6" hidden="1" customWidth="1"/>
    <col min="17" max="16384" width="9.140625" style="6" customWidth="1"/>
  </cols>
  <sheetData>
    <row r="1" spans="1:17" s="91" customFormat="1" ht="92.25" customHeight="1">
      <c r="A1" s="245" t="s">
        <v>93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16"/>
      <c r="Q1" s="16"/>
    </row>
    <row r="2" spans="1:15" s="93" customFormat="1" ht="8.25" customHeight="1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37"/>
      <c r="O2" s="37"/>
    </row>
    <row r="3" spans="1:16" s="93" customFormat="1" ht="23.25" customHeight="1">
      <c r="A3" s="244" t="s">
        <v>43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14"/>
    </row>
    <row r="4" spans="1:15" s="93" customFormat="1" ht="10.5" customHeight="1">
      <c r="A4" s="95"/>
      <c r="B4" s="95"/>
      <c r="C4" s="96"/>
      <c r="D4" s="157"/>
      <c r="E4" s="157"/>
      <c r="F4" s="157"/>
      <c r="G4" s="157"/>
      <c r="H4" s="157"/>
      <c r="I4" s="157"/>
      <c r="J4" s="157"/>
      <c r="K4" s="157"/>
      <c r="L4" s="157"/>
      <c r="M4" s="37"/>
      <c r="N4" s="37"/>
      <c r="O4" s="37"/>
    </row>
    <row r="5" spans="1:15" s="93" customFormat="1" ht="15" customHeight="1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</row>
    <row r="6" spans="1:15" s="93" customFormat="1" ht="15" customHeight="1">
      <c r="A6" s="248" t="s">
        <v>38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</row>
    <row r="7" spans="1:15" s="93" customFormat="1" ht="18" customHeight="1">
      <c r="A7" s="243" t="s">
        <v>35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</row>
    <row r="8" spans="1:15" s="93" customFormat="1" ht="23.25" customHeight="1">
      <c r="A8" s="247" t="s">
        <v>16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</row>
    <row r="9" spans="1:19" ht="14.25">
      <c r="A9" s="97"/>
      <c r="B9" s="97"/>
      <c r="C9" s="98"/>
      <c r="D9" s="158"/>
      <c r="E9" s="158"/>
      <c r="F9" s="158"/>
      <c r="G9" s="158"/>
      <c r="H9" s="158"/>
      <c r="I9" s="158"/>
      <c r="J9" s="158"/>
      <c r="K9" s="158"/>
      <c r="L9" s="158"/>
      <c r="M9" s="99"/>
      <c r="N9" s="99"/>
      <c r="R9" s="11"/>
      <c r="S9" s="11"/>
    </row>
    <row r="10" spans="1:15" ht="15" customHeight="1">
      <c r="A10" s="6" t="s">
        <v>40</v>
      </c>
      <c r="B10" s="11"/>
      <c r="C10" s="6"/>
      <c r="D10" s="7"/>
      <c r="E10" s="246" t="s">
        <v>94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</row>
    <row r="11" spans="1:16" s="100" customFormat="1" ht="42" customHeight="1">
      <c r="A11" s="28" t="s">
        <v>0</v>
      </c>
      <c r="B11" s="28" t="s">
        <v>1</v>
      </c>
      <c r="C11" s="28" t="s">
        <v>2</v>
      </c>
      <c r="D11" s="10" t="s">
        <v>17</v>
      </c>
      <c r="E11" s="10" t="s">
        <v>18</v>
      </c>
      <c r="F11" s="10" t="s">
        <v>33</v>
      </c>
      <c r="G11" s="142" t="s">
        <v>60</v>
      </c>
      <c r="H11" s="142" t="s">
        <v>61</v>
      </c>
      <c r="I11" s="142" t="s">
        <v>32</v>
      </c>
      <c r="J11" s="10" t="s">
        <v>12</v>
      </c>
      <c r="K11" s="10" t="s">
        <v>13</v>
      </c>
      <c r="L11" s="10" t="s">
        <v>7</v>
      </c>
      <c r="M11" s="10" t="s">
        <v>6</v>
      </c>
      <c r="N11" s="10" t="s">
        <v>3</v>
      </c>
      <c r="O11" s="30" t="s">
        <v>20</v>
      </c>
      <c r="P11" s="10" t="s">
        <v>59</v>
      </c>
    </row>
    <row r="12" spans="1:16" s="100" customFormat="1" ht="20.25">
      <c r="A12" s="249" t="s">
        <v>45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1"/>
      <c r="P12" s="10"/>
    </row>
    <row r="13" spans="1:16" s="100" customFormat="1" ht="49.5" customHeight="1">
      <c r="A13" s="154">
        <v>22</v>
      </c>
      <c r="B13" s="28" t="s">
        <v>96</v>
      </c>
      <c r="C13" s="28" t="s">
        <v>57</v>
      </c>
      <c r="D13" s="159">
        <v>0.04305555555555556</v>
      </c>
      <c r="E13" s="38">
        <v>0.04485671296296296</v>
      </c>
      <c r="F13" s="31">
        <v>0</v>
      </c>
      <c r="G13" s="31">
        <v>0</v>
      </c>
      <c r="H13" s="31">
        <v>0</v>
      </c>
      <c r="I13" s="31">
        <v>0</v>
      </c>
      <c r="J13" s="31">
        <f aca="true" t="shared" si="0" ref="J13:J18">SUM(G13:I13)</f>
        <v>0</v>
      </c>
      <c r="K13" s="38">
        <v>0</v>
      </c>
      <c r="L13" s="38">
        <f aca="true" t="shared" si="1" ref="L13:L18">E13-D13</f>
        <v>0.0018011574074073972</v>
      </c>
      <c r="M13" s="39">
        <f aca="true" t="shared" si="2" ref="M13:M18">SUM(K13:L13)</f>
        <v>0.0018011574074073972</v>
      </c>
      <c r="N13" s="47">
        <v>1</v>
      </c>
      <c r="O13" s="47">
        <v>100</v>
      </c>
      <c r="P13" s="155"/>
    </row>
    <row r="14" spans="1:16" s="100" customFormat="1" ht="49.5" customHeight="1">
      <c r="A14" s="153">
        <v>21</v>
      </c>
      <c r="B14" s="127" t="s">
        <v>50</v>
      </c>
      <c r="C14" s="150" t="s">
        <v>55</v>
      </c>
      <c r="D14" s="159">
        <v>0.03888888888888889</v>
      </c>
      <c r="E14" s="38">
        <v>0.04074282407407407</v>
      </c>
      <c r="F14" s="31">
        <v>0</v>
      </c>
      <c r="G14" s="31">
        <v>0</v>
      </c>
      <c r="H14" s="31">
        <v>0</v>
      </c>
      <c r="I14" s="31">
        <v>0</v>
      </c>
      <c r="J14" s="31">
        <f t="shared" si="0"/>
        <v>0</v>
      </c>
      <c r="K14" s="38">
        <v>0</v>
      </c>
      <c r="L14" s="38">
        <f t="shared" si="1"/>
        <v>0.0018539351851851807</v>
      </c>
      <c r="M14" s="39">
        <f t="shared" si="2"/>
        <v>0.0018539351851851807</v>
      </c>
      <c r="N14" s="47">
        <v>2</v>
      </c>
      <c r="O14" s="47">
        <v>95</v>
      </c>
      <c r="P14" s="144"/>
    </row>
    <row r="15" spans="1:16" s="100" customFormat="1" ht="49.5" customHeight="1">
      <c r="A15" s="152">
        <v>23</v>
      </c>
      <c r="B15" s="127" t="s">
        <v>51</v>
      </c>
      <c r="C15" s="150" t="s">
        <v>46</v>
      </c>
      <c r="D15" s="161">
        <v>0.04097222222222222</v>
      </c>
      <c r="E15" s="38">
        <v>0.04283680555555555</v>
      </c>
      <c r="F15" s="31">
        <v>0</v>
      </c>
      <c r="G15" s="31">
        <v>0</v>
      </c>
      <c r="H15" s="31">
        <v>0</v>
      </c>
      <c r="I15" s="31">
        <v>0</v>
      </c>
      <c r="J15" s="31">
        <f t="shared" si="0"/>
        <v>0</v>
      </c>
      <c r="K15" s="38">
        <v>0</v>
      </c>
      <c r="L15" s="38">
        <f t="shared" si="1"/>
        <v>0.0018645833333333292</v>
      </c>
      <c r="M15" s="39">
        <f t="shared" si="2"/>
        <v>0.0018645833333333292</v>
      </c>
      <c r="N15" s="47">
        <v>3</v>
      </c>
      <c r="O15" s="47">
        <v>90</v>
      </c>
      <c r="P15" s="144"/>
    </row>
    <row r="16" spans="1:16" ht="49.5" customHeight="1">
      <c r="A16" s="152">
        <v>27</v>
      </c>
      <c r="B16" s="127" t="s">
        <v>65</v>
      </c>
      <c r="C16" s="148" t="s">
        <v>58</v>
      </c>
      <c r="D16" s="159">
        <v>0.03333333333333333</v>
      </c>
      <c r="E16" s="38">
        <v>0.03539930555555556</v>
      </c>
      <c r="F16" s="31">
        <v>0</v>
      </c>
      <c r="G16" s="31">
        <v>0</v>
      </c>
      <c r="H16" s="31">
        <v>50</v>
      </c>
      <c r="I16" s="31">
        <v>0</v>
      </c>
      <c r="J16" s="31">
        <f t="shared" si="0"/>
        <v>50</v>
      </c>
      <c r="K16" s="38">
        <v>0.0005787037037037038</v>
      </c>
      <c r="L16" s="38">
        <f t="shared" si="1"/>
        <v>0.002065972222222226</v>
      </c>
      <c r="M16" s="39">
        <f t="shared" si="2"/>
        <v>0.0026446759259259297</v>
      </c>
      <c r="N16" s="47">
        <v>4</v>
      </c>
      <c r="O16" s="32" t="s">
        <v>62</v>
      </c>
      <c r="P16" s="156"/>
    </row>
    <row r="17" spans="1:16" s="36" customFormat="1" ht="49.5" customHeight="1">
      <c r="A17" s="153">
        <v>26</v>
      </c>
      <c r="B17" s="127" t="s">
        <v>49</v>
      </c>
      <c r="C17" s="149" t="s">
        <v>54</v>
      </c>
      <c r="D17" s="159">
        <v>0.036111111111111115</v>
      </c>
      <c r="E17" s="38">
        <v>0.038466203703703704</v>
      </c>
      <c r="F17" s="31">
        <v>0</v>
      </c>
      <c r="G17" s="31">
        <v>0</v>
      </c>
      <c r="H17" s="31">
        <v>50</v>
      </c>
      <c r="I17" s="31">
        <v>0</v>
      </c>
      <c r="J17" s="31">
        <f t="shared" si="0"/>
        <v>50</v>
      </c>
      <c r="K17" s="38">
        <v>0.0005787037037037038</v>
      </c>
      <c r="L17" s="38">
        <f t="shared" si="1"/>
        <v>0.002355092592592589</v>
      </c>
      <c r="M17" s="39">
        <f t="shared" si="2"/>
        <v>0.002933796296296293</v>
      </c>
      <c r="N17" s="47">
        <v>5</v>
      </c>
      <c r="O17" s="32" t="s">
        <v>63</v>
      </c>
      <c r="P17" s="145"/>
    </row>
    <row r="18" spans="1:16" s="100" customFormat="1" ht="49.5" customHeight="1">
      <c r="A18" s="153">
        <v>24</v>
      </c>
      <c r="B18" s="127" t="s">
        <v>52</v>
      </c>
      <c r="C18" s="151" t="s">
        <v>47</v>
      </c>
      <c r="D18" s="38">
        <v>0.04583333333333334</v>
      </c>
      <c r="E18" s="38">
        <v>0.048139236111111115</v>
      </c>
      <c r="F18" s="31">
        <v>0</v>
      </c>
      <c r="G18" s="31">
        <v>0</v>
      </c>
      <c r="H18" s="31">
        <v>50</v>
      </c>
      <c r="I18" s="31">
        <v>50</v>
      </c>
      <c r="J18" s="31">
        <f t="shared" si="0"/>
        <v>100</v>
      </c>
      <c r="K18" s="38">
        <v>0.0011574074074074073</v>
      </c>
      <c r="L18" s="38">
        <f t="shared" si="1"/>
        <v>0.0023059027777777782</v>
      </c>
      <c r="M18" s="39">
        <f t="shared" si="2"/>
        <v>0.0034633101851851856</v>
      </c>
      <c r="N18" s="47">
        <v>6</v>
      </c>
      <c r="O18" s="47">
        <v>75</v>
      </c>
      <c r="P18" s="144"/>
    </row>
    <row r="19" spans="1:15" s="93" customFormat="1" ht="20.25">
      <c r="A19" s="242" t="s">
        <v>44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</row>
    <row r="20" spans="1:16" s="100" customFormat="1" ht="45">
      <c r="A20" s="153">
        <v>25</v>
      </c>
      <c r="B20" s="127" t="s">
        <v>48</v>
      </c>
      <c r="C20" s="151" t="s">
        <v>53</v>
      </c>
      <c r="D20" s="38">
        <v>0.04791666666666666</v>
      </c>
      <c r="E20" s="38">
        <v>0.05009548611111111</v>
      </c>
      <c r="F20" s="31">
        <v>0</v>
      </c>
      <c r="G20" s="31">
        <v>0</v>
      </c>
      <c r="H20" s="31">
        <v>0</v>
      </c>
      <c r="I20" s="31">
        <v>50</v>
      </c>
      <c r="J20" s="31">
        <f>SUM(G20:I20)</f>
        <v>50</v>
      </c>
      <c r="K20" s="38">
        <v>0.0005787037037037038</v>
      </c>
      <c r="L20" s="38">
        <f>E20-D20</f>
        <v>0.002178819444444445</v>
      </c>
      <c r="M20" s="39">
        <f>SUM(K20:L20)</f>
        <v>0.0027575231481481487</v>
      </c>
      <c r="N20" s="47">
        <v>1</v>
      </c>
      <c r="O20" s="47">
        <v>100</v>
      </c>
      <c r="P20" s="144"/>
    </row>
    <row r="22" spans="1:3" ht="19.5" customHeight="1">
      <c r="A22" s="15"/>
      <c r="B22" s="6" t="s">
        <v>24</v>
      </c>
      <c r="C22" s="6" t="s">
        <v>30</v>
      </c>
    </row>
    <row r="23" ht="19.5" customHeight="1"/>
    <row r="24" spans="1:14" ht="14.25">
      <c r="A24" s="15"/>
      <c r="B24" s="6" t="s">
        <v>23</v>
      </c>
      <c r="C24" s="8" t="s">
        <v>39</v>
      </c>
      <c r="M24" s="160"/>
      <c r="N24" s="160"/>
    </row>
    <row r="25" ht="14.25">
      <c r="C25" s="6"/>
    </row>
    <row r="26" ht="14.25">
      <c r="C26" s="7"/>
    </row>
    <row r="27" ht="14.25">
      <c r="C27" s="6"/>
    </row>
    <row r="28" ht="14.25">
      <c r="C28" s="7"/>
    </row>
    <row r="29" ht="14.25">
      <c r="C29" s="7"/>
    </row>
    <row r="30" ht="14.25">
      <c r="C30" s="7"/>
    </row>
    <row r="31" ht="14.25">
      <c r="C31" s="7"/>
    </row>
    <row r="32" ht="14.25">
      <c r="C32" s="7"/>
    </row>
    <row r="33" ht="14.25">
      <c r="C33" s="7"/>
    </row>
    <row r="34" ht="14.25">
      <c r="C34" s="7"/>
    </row>
    <row r="35" ht="98.25" customHeight="1">
      <c r="C35" s="76"/>
    </row>
    <row r="36" ht="18.75" customHeight="1">
      <c r="C36" s="7"/>
    </row>
    <row r="37" ht="18.75" customHeight="1">
      <c r="C37" s="7"/>
    </row>
    <row r="38" ht="18.75" customHeight="1">
      <c r="C38" s="7"/>
    </row>
    <row r="39" ht="18.75" customHeight="1">
      <c r="C39" s="7"/>
    </row>
  </sheetData>
  <sheetProtection/>
  <mergeCells count="9">
    <mergeCell ref="A19:O19"/>
    <mergeCell ref="A5:O5"/>
    <mergeCell ref="A3:O3"/>
    <mergeCell ref="A1:O1"/>
    <mergeCell ref="E10:O10"/>
    <mergeCell ref="A8:O8"/>
    <mergeCell ref="A7:O7"/>
    <mergeCell ref="A6:O6"/>
    <mergeCell ref="A12:O12"/>
  </mergeCells>
  <printOptions/>
  <pageMargins left="0.35433070866141736" right="0.4724409448818898" top="0.7480314960629921" bottom="0.7480314960629921" header="0.31496062992125984" footer="0.31496062992125984"/>
  <pageSetup fitToHeight="1" fitToWidth="1" horizontalDpi="600" verticalDpi="600" orientation="landscape" paperSize="9" scale="59" r:id="rId1"/>
  <ignoredErrors>
    <ignoredError sqref="J13:O15 J18:O18 J16:N17" formulaRange="1"/>
    <ignoredError sqref="O16:O17" numberStoredAsText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zoomScale="70" zoomScaleNormal="70" zoomScalePageLayoutView="0" workbookViewId="0" topLeftCell="A22">
      <selection activeCell="A5" sqref="A5:O5"/>
    </sheetView>
  </sheetViews>
  <sheetFormatPr defaultColWidth="9.140625" defaultRowHeight="78.75" customHeight="1"/>
  <cols>
    <col min="1" max="1" width="12.00390625" style="7" customWidth="1"/>
    <col min="2" max="2" width="32.8515625" style="7" customWidth="1"/>
    <col min="3" max="3" width="36.28125" style="7" customWidth="1"/>
    <col min="4" max="4" width="18.8515625" style="7" bestFit="1" customWidth="1"/>
    <col min="5" max="5" width="10.57421875" style="7" bestFit="1" customWidth="1"/>
    <col min="6" max="6" width="7.28125" style="7" customWidth="1"/>
    <col min="7" max="7" width="6.57421875" style="7" customWidth="1"/>
    <col min="8" max="8" width="6.8515625" style="7" customWidth="1"/>
    <col min="9" max="9" width="7.8515625" style="7" customWidth="1"/>
    <col min="10" max="10" width="10.00390625" style="7" customWidth="1"/>
    <col min="11" max="11" width="12.421875" style="7" bestFit="1" customWidth="1"/>
    <col min="12" max="12" width="12.140625" style="7" bestFit="1" customWidth="1"/>
    <col min="13" max="13" width="10.00390625" style="7" bestFit="1" customWidth="1"/>
    <col min="14" max="14" width="7.8515625" style="7" bestFit="1" customWidth="1"/>
    <col min="15" max="15" width="9.8515625" style="7" customWidth="1"/>
    <col min="16" max="16" width="16.421875" style="6" customWidth="1"/>
    <col min="17" max="17" width="3.28125" style="6" customWidth="1"/>
    <col min="18" max="18" width="3.00390625" style="6" customWidth="1"/>
    <col min="19" max="19" width="3.421875" style="6" customWidth="1"/>
    <col min="20" max="20" width="9.140625" style="6" customWidth="1"/>
    <col min="21" max="21" width="9.140625" style="48" customWidth="1"/>
    <col min="22" max="16384" width="9.140625" style="6" customWidth="1"/>
  </cols>
  <sheetData>
    <row r="1" spans="1:22" s="91" customFormat="1" ht="85.5" customHeight="1">
      <c r="A1" s="245" t="s">
        <v>102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44"/>
      <c r="Q1" s="44"/>
      <c r="R1" s="44"/>
      <c r="S1" s="44"/>
      <c r="T1" s="44"/>
      <c r="U1" s="16"/>
      <c r="V1" s="16"/>
    </row>
    <row r="2" spans="1:18" s="93" customFormat="1" ht="8.25" customHeight="1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1:21" s="93" customFormat="1" ht="23.25" customHeight="1">
      <c r="A3" s="244" t="s">
        <v>43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14"/>
      <c r="Q3" s="14"/>
      <c r="R3" s="14"/>
      <c r="S3" s="14"/>
      <c r="T3" s="14"/>
      <c r="U3" s="14"/>
    </row>
    <row r="4" spans="1:17" s="93" customFormat="1" ht="10.5" customHeight="1">
      <c r="A4" s="187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21" s="93" customFormat="1" ht="18" customHeight="1">
      <c r="A5" s="248" t="s">
        <v>41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09"/>
      <c r="Q5" s="107"/>
      <c r="R5" s="107"/>
      <c r="S5" s="107"/>
      <c r="T5" s="107"/>
      <c r="U5" s="110"/>
    </row>
    <row r="6" spans="1:21" s="93" customFormat="1" ht="18" customHeight="1">
      <c r="A6" s="243" t="s">
        <v>34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3"/>
      <c r="Q6" s="3"/>
      <c r="R6" s="3"/>
      <c r="S6" s="3"/>
      <c r="T6" s="3"/>
      <c r="U6" s="110"/>
    </row>
    <row r="7" spans="1:21" s="93" customFormat="1" ht="23.25" customHeight="1">
      <c r="A7" s="247" t="s">
        <v>25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108"/>
      <c r="Q7" s="108"/>
      <c r="R7" s="108"/>
      <c r="S7" s="108"/>
      <c r="T7" s="108"/>
      <c r="U7" s="110"/>
    </row>
    <row r="8" spans="1:21" ht="15" customHeight="1">
      <c r="A8" s="265" t="s">
        <v>40</v>
      </c>
      <c r="B8" s="265"/>
      <c r="C8" s="6"/>
      <c r="E8" s="15"/>
      <c r="I8" s="264" t="s">
        <v>94</v>
      </c>
      <c r="J8" s="264"/>
      <c r="K8" s="264"/>
      <c r="L8" s="264"/>
      <c r="M8" s="264"/>
      <c r="N8" s="264"/>
      <c r="O8" s="264"/>
      <c r="P8" s="15"/>
      <c r="Q8" s="15"/>
      <c r="R8" s="15"/>
      <c r="S8" s="15"/>
      <c r="T8" s="15"/>
      <c r="U8" s="6"/>
    </row>
    <row r="9" spans="1:21" ht="21.75" customHeight="1">
      <c r="A9" s="258" t="s">
        <v>45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15"/>
      <c r="Q9" s="15"/>
      <c r="R9" s="15"/>
      <c r="S9" s="15"/>
      <c r="T9" s="15"/>
      <c r="U9" s="6"/>
    </row>
    <row r="10" spans="2:21" ht="15" customHeight="1" thickBot="1">
      <c r="B10" s="164" t="s">
        <v>64</v>
      </c>
      <c r="C10" s="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6"/>
    </row>
    <row r="11" spans="1:24" s="114" customFormat="1" ht="57" customHeight="1" thickBot="1">
      <c r="A11" s="86" t="s">
        <v>0</v>
      </c>
      <c r="B11" s="78" t="s">
        <v>1</v>
      </c>
      <c r="C11" s="78" t="s">
        <v>2</v>
      </c>
      <c r="D11" s="166" t="s">
        <v>28</v>
      </c>
      <c r="E11" s="78" t="s">
        <v>29</v>
      </c>
      <c r="F11" s="78" t="s">
        <v>74</v>
      </c>
      <c r="G11" s="78" t="s">
        <v>75</v>
      </c>
      <c r="H11" s="78" t="s">
        <v>76</v>
      </c>
      <c r="I11" s="78" t="s">
        <v>77</v>
      </c>
      <c r="J11" s="78" t="s">
        <v>78</v>
      </c>
      <c r="K11" s="78" t="s">
        <v>79</v>
      </c>
      <c r="L11" s="78" t="s">
        <v>6</v>
      </c>
      <c r="M11" s="78" t="s">
        <v>14</v>
      </c>
      <c r="N11" s="78" t="s">
        <v>3</v>
      </c>
      <c r="O11" s="83" t="s">
        <v>20</v>
      </c>
      <c r="P11" s="26"/>
      <c r="R11" s="115"/>
      <c r="S11" s="115"/>
      <c r="T11" s="115"/>
      <c r="U11" s="116"/>
      <c r="V11" s="115"/>
      <c r="W11" s="115"/>
      <c r="X11" s="115"/>
    </row>
    <row r="12" spans="1:24" s="114" customFormat="1" ht="60">
      <c r="A12" s="12">
        <v>27</v>
      </c>
      <c r="B12" s="125" t="s">
        <v>65</v>
      </c>
      <c r="C12" s="125" t="s">
        <v>66</v>
      </c>
      <c r="D12" s="59">
        <v>0.03958333333333333</v>
      </c>
      <c r="E12" s="59">
        <v>0.043398842592592586</v>
      </c>
      <c r="F12" s="203" t="s">
        <v>80</v>
      </c>
      <c r="G12" s="203" t="s">
        <v>81</v>
      </c>
      <c r="H12" s="203" t="s">
        <v>81</v>
      </c>
      <c r="I12" s="203" t="s">
        <v>80</v>
      </c>
      <c r="J12" s="165">
        <v>0</v>
      </c>
      <c r="K12" s="59">
        <f>E12-D12</f>
        <v>0.0038155092592592546</v>
      </c>
      <c r="L12" s="59">
        <f>SUM(J12:K12)</f>
        <v>0.0038155092592592546</v>
      </c>
      <c r="M12" s="62">
        <v>1</v>
      </c>
      <c r="N12" s="119"/>
      <c r="O12" s="33"/>
      <c r="P12" s="118"/>
      <c r="Q12" s="117"/>
      <c r="R12" s="115"/>
      <c r="S12" s="115"/>
      <c r="T12" s="116"/>
      <c r="U12" s="116"/>
      <c r="V12" s="115"/>
      <c r="W12" s="116"/>
      <c r="X12" s="115"/>
    </row>
    <row r="13" spans="1:24" s="114" customFormat="1" ht="60.75" thickBot="1">
      <c r="A13" s="34">
        <v>24</v>
      </c>
      <c r="B13" s="126" t="s">
        <v>67</v>
      </c>
      <c r="C13" s="126" t="s">
        <v>47</v>
      </c>
      <c r="D13" s="167">
        <v>0.03958333333333333</v>
      </c>
      <c r="E13" s="60">
        <v>0.04239050925925925</v>
      </c>
      <c r="F13" s="204" t="s">
        <v>80</v>
      </c>
      <c r="G13" s="204" t="s">
        <v>80</v>
      </c>
      <c r="H13" s="204" t="s">
        <v>80</v>
      </c>
      <c r="I13" s="204" t="s">
        <v>80</v>
      </c>
      <c r="J13" s="167">
        <v>0.0011574074074074073</v>
      </c>
      <c r="K13" s="178">
        <f>E13-D13</f>
        <v>0.0028071759259259213</v>
      </c>
      <c r="L13" s="174">
        <f>SUM(J13:K13)</f>
        <v>0.003964583333333329</v>
      </c>
      <c r="M13" s="63">
        <v>2</v>
      </c>
      <c r="N13" s="120">
        <v>6</v>
      </c>
      <c r="O13" s="35">
        <v>150</v>
      </c>
      <c r="P13" s="118"/>
      <c r="R13" s="115"/>
      <c r="S13" s="115"/>
      <c r="T13" s="116"/>
      <c r="U13" s="116"/>
      <c r="V13" s="115"/>
      <c r="W13" s="116"/>
      <c r="X13" s="115"/>
    </row>
    <row r="14" spans="1:24" s="114" customFormat="1" ht="60">
      <c r="A14" s="12">
        <v>23</v>
      </c>
      <c r="B14" s="79" t="s">
        <v>68</v>
      </c>
      <c r="C14" s="169" t="s">
        <v>46</v>
      </c>
      <c r="D14" s="59">
        <v>0.04305555555555556</v>
      </c>
      <c r="E14" s="59">
        <v>0.045398263888888894</v>
      </c>
      <c r="F14" s="41" t="s">
        <v>81</v>
      </c>
      <c r="G14" s="41" t="s">
        <v>81</v>
      </c>
      <c r="H14" s="203" t="s">
        <v>80</v>
      </c>
      <c r="I14" s="203" t="s">
        <v>80</v>
      </c>
      <c r="J14" s="165">
        <v>0</v>
      </c>
      <c r="K14" s="170">
        <f>E14-D14</f>
        <v>0.002342708333333332</v>
      </c>
      <c r="L14" s="59">
        <f>SUM(J14:K14)</f>
        <v>0.002342708333333332</v>
      </c>
      <c r="M14" s="62">
        <v>1</v>
      </c>
      <c r="N14" s="119"/>
      <c r="O14" s="33"/>
      <c r="P14" s="118"/>
      <c r="Q14" s="117"/>
      <c r="R14" s="115"/>
      <c r="S14" s="115"/>
      <c r="T14" s="116"/>
      <c r="U14" s="116"/>
      <c r="V14" s="115"/>
      <c r="W14" s="115"/>
      <c r="X14" s="115"/>
    </row>
    <row r="15" spans="1:24" s="114" customFormat="1" ht="45.75" thickBot="1">
      <c r="A15" s="34">
        <v>26</v>
      </c>
      <c r="B15" s="124" t="s">
        <v>69</v>
      </c>
      <c r="C15" s="124" t="s">
        <v>70</v>
      </c>
      <c r="D15" s="60">
        <v>0.04305555555555556</v>
      </c>
      <c r="E15" s="60">
        <v>0.04599398148148148</v>
      </c>
      <c r="F15" s="42" t="s">
        <v>81</v>
      </c>
      <c r="G15" s="42" t="s">
        <v>80</v>
      </c>
      <c r="H15" s="205" t="s">
        <v>80</v>
      </c>
      <c r="I15" s="205" t="s">
        <v>80</v>
      </c>
      <c r="J15" s="167">
        <v>0.0005787037037037038</v>
      </c>
      <c r="K15" s="60">
        <f>E15-D15</f>
        <v>0.0029384259259259207</v>
      </c>
      <c r="L15" s="174">
        <f>SUM(J15:K15)</f>
        <v>0.0035171296296296244</v>
      </c>
      <c r="M15" s="63">
        <v>2</v>
      </c>
      <c r="N15" s="120">
        <v>5</v>
      </c>
      <c r="O15" s="35">
        <v>160</v>
      </c>
      <c r="P15" s="118"/>
      <c r="R15" s="115"/>
      <c r="S15" s="115"/>
      <c r="T15" s="116"/>
      <c r="U15" s="116"/>
      <c r="V15" s="115"/>
      <c r="W15" s="115"/>
      <c r="X15" s="115"/>
    </row>
    <row r="16" spans="1:21" s="100" customFormat="1" ht="20.25" customHeight="1" thickBot="1">
      <c r="A16" s="5" t="s">
        <v>27</v>
      </c>
      <c r="B16" s="25"/>
      <c r="C16" s="25"/>
      <c r="D16" s="57"/>
      <c r="E16" s="57"/>
      <c r="F16" s="57"/>
      <c r="G16" s="57"/>
      <c r="H16" s="57"/>
      <c r="I16" s="57"/>
      <c r="J16" s="57"/>
      <c r="K16" s="57"/>
      <c r="L16" s="57"/>
      <c r="M16" s="25"/>
      <c r="N16" s="45"/>
      <c r="O16" s="45"/>
      <c r="U16" s="113"/>
    </row>
    <row r="17" spans="1:21" s="100" customFormat="1" ht="57" customHeight="1" thickBot="1">
      <c r="A17" s="86" t="s">
        <v>0</v>
      </c>
      <c r="B17" s="78" t="s">
        <v>1</v>
      </c>
      <c r="C17" s="78" t="s">
        <v>2</v>
      </c>
      <c r="D17" s="166" t="s">
        <v>28</v>
      </c>
      <c r="E17" s="78" t="s">
        <v>29</v>
      </c>
      <c r="F17" s="78" t="s">
        <v>74</v>
      </c>
      <c r="G17" s="78" t="s">
        <v>75</v>
      </c>
      <c r="H17" s="78" t="s">
        <v>76</v>
      </c>
      <c r="I17" s="78" t="s">
        <v>77</v>
      </c>
      <c r="J17" s="79" t="s">
        <v>78</v>
      </c>
      <c r="K17" s="82" t="s">
        <v>79</v>
      </c>
      <c r="L17" s="78" t="s">
        <v>6</v>
      </c>
      <c r="M17" s="83" t="s">
        <v>14</v>
      </c>
      <c r="N17" s="26"/>
      <c r="O17" s="26"/>
      <c r="U17" s="113"/>
    </row>
    <row r="18" spans="1:21" s="100" customFormat="1" ht="72.75" customHeight="1">
      <c r="A18" s="87">
        <v>21</v>
      </c>
      <c r="B18" s="128" t="s">
        <v>71</v>
      </c>
      <c r="C18" s="128" t="s">
        <v>72</v>
      </c>
      <c r="D18" s="165">
        <v>0.05902777777777778</v>
      </c>
      <c r="E18" s="59">
        <v>0.06112013888888889</v>
      </c>
      <c r="F18" s="84" t="s">
        <v>81</v>
      </c>
      <c r="G18" s="84" t="s">
        <v>81</v>
      </c>
      <c r="H18" s="206" t="s">
        <v>80</v>
      </c>
      <c r="I18" s="206" t="s">
        <v>80</v>
      </c>
      <c r="J18" s="165">
        <v>0</v>
      </c>
      <c r="K18" s="170">
        <f>E18-D18</f>
        <v>0.0020923611111111073</v>
      </c>
      <c r="L18" s="59">
        <f>SUM(J18:K18)</f>
        <v>0.0020923611111111073</v>
      </c>
      <c r="M18" s="65" t="s">
        <v>8</v>
      </c>
      <c r="N18" s="105"/>
      <c r="O18" s="64"/>
      <c r="U18" s="113"/>
    </row>
    <row r="19" spans="1:21" s="100" customFormat="1" ht="72.75" customHeight="1" thickBot="1">
      <c r="A19" s="34">
        <v>27</v>
      </c>
      <c r="B19" s="124" t="s">
        <v>65</v>
      </c>
      <c r="C19" s="124" t="s">
        <v>66</v>
      </c>
      <c r="D19" s="171">
        <v>0.05902777777777778</v>
      </c>
      <c r="E19" s="174">
        <v>0.06207083333333333</v>
      </c>
      <c r="F19" s="207" t="s">
        <v>81</v>
      </c>
      <c r="G19" s="205" t="s">
        <v>80</v>
      </c>
      <c r="H19" s="205" t="s">
        <v>80</v>
      </c>
      <c r="I19" s="205" t="s">
        <v>80</v>
      </c>
      <c r="J19" s="167">
        <v>0.0005787037037037038</v>
      </c>
      <c r="K19" s="60">
        <f>E19-D19</f>
        <v>0.003043055555555549</v>
      </c>
      <c r="L19" s="174">
        <f>SUM(J19:K19)</f>
        <v>0.0036217592592592525</v>
      </c>
      <c r="M19" s="66" t="s">
        <v>9</v>
      </c>
      <c r="N19" s="105"/>
      <c r="O19" s="64"/>
      <c r="U19" s="113"/>
    </row>
    <row r="20" spans="1:21" s="100" customFormat="1" ht="72.75" customHeight="1">
      <c r="A20" s="87">
        <v>22</v>
      </c>
      <c r="B20" s="128" t="s">
        <v>56</v>
      </c>
      <c r="C20" s="128" t="s">
        <v>73</v>
      </c>
      <c r="D20" s="168">
        <v>0.0625</v>
      </c>
      <c r="E20" s="61">
        <v>0.0645136574074074</v>
      </c>
      <c r="F20" s="41" t="s">
        <v>81</v>
      </c>
      <c r="G20" s="41" t="s">
        <v>81</v>
      </c>
      <c r="H20" s="203" t="s">
        <v>80</v>
      </c>
      <c r="I20" s="203" t="s">
        <v>80</v>
      </c>
      <c r="J20" s="165">
        <v>0</v>
      </c>
      <c r="K20" s="59">
        <f>E20-D20</f>
        <v>0.0020136574074074015</v>
      </c>
      <c r="L20" s="59">
        <f>SUM(J20:K20)</f>
        <v>0.0020136574074074015</v>
      </c>
      <c r="M20" s="65" t="s">
        <v>8</v>
      </c>
      <c r="N20" s="105"/>
      <c r="O20" s="64"/>
      <c r="U20" s="113"/>
    </row>
    <row r="21" spans="1:21" s="100" customFormat="1" ht="72.75" customHeight="1" thickBot="1">
      <c r="A21" s="34">
        <v>23</v>
      </c>
      <c r="B21" s="126" t="s">
        <v>68</v>
      </c>
      <c r="C21" s="179" t="s">
        <v>46</v>
      </c>
      <c r="D21" s="167">
        <v>0.0625</v>
      </c>
      <c r="E21" s="60">
        <v>0.0647269675925926</v>
      </c>
      <c r="F21" s="207" t="s">
        <v>81</v>
      </c>
      <c r="G21" s="207" t="s">
        <v>81</v>
      </c>
      <c r="H21" s="205" t="s">
        <v>80</v>
      </c>
      <c r="I21" s="205" t="s">
        <v>80</v>
      </c>
      <c r="J21" s="60">
        <v>0</v>
      </c>
      <c r="K21" s="60">
        <f>E21-D21</f>
        <v>0.0022269675925925964</v>
      </c>
      <c r="L21" s="174">
        <f>SUM(J21:K21)</f>
        <v>0.0022269675925925964</v>
      </c>
      <c r="M21" s="66" t="s">
        <v>9</v>
      </c>
      <c r="N21" s="105"/>
      <c r="O21" s="64"/>
      <c r="U21" s="113"/>
    </row>
    <row r="22" spans="1:15" ht="27.75" customHeight="1" thickBot="1">
      <c r="A22" s="5" t="s">
        <v>4</v>
      </c>
      <c r="B22" s="26"/>
      <c r="C22" s="26"/>
      <c r="D22" s="58"/>
      <c r="E22" s="58"/>
      <c r="F22" s="58"/>
      <c r="G22" s="58"/>
      <c r="H22" s="58"/>
      <c r="I22" s="58"/>
      <c r="J22" s="58"/>
      <c r="K22" s="58"/>
      <c r="L22" s="58"/>
      <c r="M22" s="26"/>
      <c r="N22" s="45"/>
      <c r="O22" s="45"/>
    </row>
    <row r="23" spans="1:15" ht="57" customHeight="1" thickBot="1">
      <c r="A23" s="86" t="s">
        <v>0</v>
      </c>
      <c r="B23" s="78" t="s">
        <v>1</v>
      </c>
      <c r="C23" s="78" t="s">
        <v>2</v>
      </c>
      <c r="D23" s="166" t="s">
        <v>28</v>
      </c>
      <c r="E23" s="78" t="s">
        <v>29</v>
      </c>
      <c r="F23" s="78" t="s">
        <v>74</v>
      </c>
      <c r="G23" s="78" t="s">
        <v>75</v>
      </c>
      <c r="H23" s="78" t="s">
        <v>76</v>
      </c>
      <c r="I23" s="78" t="s">
        <v>77</v>
      </c>
      <c r="J23" s="78" t="s">
        <v>78</v>
      </c>
      <c r="K23" s="78" t="s">
        <v>79</v>
      </c>
      <c r="L23" s="78" t="s">
        <v>6</v>
      </c>
      <c r="M23" s="78" t="s">
        <v>3</v>
      </c>
      <c r="N23" s="111" t="s">
        <v>20</v>
      </c>
      <c r="O23" s="177" t="s">
        <v>95</v>
      </c>
    </row>
    <row r="24" spans="1:17" ht="75" customHeight="1">
      <c r="A24" s="87">
        <v>23</v>
      </c>
      <c r="B24" s="79" t="s">
        <v>68</v>
      </c>
      <c r="C24" s="169" t="s">
        <v>46</v>
      </c>
      <c r="D24" s="175">
        <v>0.16666666666666666</v>
      </c>
      <c r="E24" s="176">
        <v>0.16886574074074076</v>
      </c>
      <c r="F24" s="208" t="s">
        <v>81</v>
      </c>
      <c r="G24" s="208" t="s">
        <v>81</v>
      </c>
      <c r="H24" s="208" t="s">
        <v>80</v>
      </c>
      <c r="I24" s="208" t="s">
        <v>80</v>
      </c>
      <c r="J24" s="175">
        <v>0</v>
      </c>
      <c r="K24" s="172">
        <f>E24-D24</f>
        <v>0.0021990740740741033</v>
      </c>
      <c r="L24" s="173">
        <f>SUM(J24:K24)</f>
        <v>0.0021990740740741033</v>
      </c>
      <c r="M24" s="88" t="s">
        <v>10</v>
      </c>
      <c r="N24" s="89" t="s">
        <v>86</v>
      </c>
      <c r="O24" s="90"/>
      <c r="P24" s="40"/>
      <c r="Q24" s="40"/>
    </row>
    <row r="25" spans="1:17" ht="75" customHeight="1" thickBot="1">
      <c r="A25" s="34">
        <v>27</v>
      </c>
      <c r="B25" s="180" t="s">
        <v>65</v>
      </c>
      <c r="C25" s="180" t="s">
        <v>66</v>
      </c>
      <c r="D25" s="259" t="s">
        <v>85</v>
      </c>
      <c r="E25" s="260"/>
      <c r="F25" s="260"/>
      <c r="G25" s="260"/>
      <c r="H25" s="260"/>
      <c r="I25" s="260"/>
      <c r="J25" s="260"/>
      <c r="K25" s="260"/>
      <c r="L25" s="261"/>
      <c r="M25" s="80" t="s">
        <v>11</v>
      </c>
      <c r="N25" s="85" t="s">
        <v>87</v>
      </c>
      <c r="O25" s="81"/>
      <c r="P25" s="40"/>
      <c r="Q25" s="40"/>
    </row>
    <row r="26" spans="1:15" ht="27.75" customHeight="1" thickBot="1">
      <c r="A26" s="5" t="s">
        <v>5</v>
      </c>
      <c r="B26" s="26"/>
      <c r="C26" s="26"/>
      <c r="D26" s="58"/>
      <c r="E26" s="58"/>
      <c r="F26" s="58"/>
      <c r="G26" s="58"/>
      <c r="H26" s="58"/>
      <c r="I26" s="58"/>
      <c r="J26" s="58"/>
      <c r="K26" s="58"/>
      <c r="L26" s="58"/>
      <c r="M26" s="26"/>
      <c r="N26" s="45"/>
      <c r="O26" s="112"/>
    </row>
    <row r="27" spans="1:21" s="100" customFormat="1" ht="57" customHeight="1" thickBot="1">
      <c r="A27" s="86" t="s">
        <v>0</v>
      </c>
      <c r="B27" s="78" t="s">
        <v>1</v>
      </c>
      <c r="C27" s="78" t="s">
        <v>2</v>
      </c>
      <c r="D27" s="166" t="s">
        <v>28</v>
      </c>
      <c r="E27" s="78" t="s">
        <v>29</v>
      </c>
      <c r="F27" s="78" t="s">
        <v>74</v>
      </c>
      <c r="G27" s="78" t="s">
        <v>75</v>
      </c>
      <c r="H27" s="78" t="s">
        <v>76</v>
      </c>
      <c r="I27" s="78" t="s">
        <v>77</v>
      </c>
      <c r="J27" s="78" t="s">
        <v>78</v>
      </c>
      <c r="K27" s="78" t="s">
        <v>79</v>
      </c>
      <c r="L27" s="78" t="s">
        <v>6</v>
      </c>
      <c r="M27" s="78" t="s">
        <v>3</v>
      </c>
      <c r="N27" s="111" t="s">
        <v>20</v>
      </c>
      <c r="O27" s="177" t="s">
        <v>95</v>
      </c>
      <c r="P27" s="25"/>
      <c r="Q27" s="184"/>
      <c r="U27" s="113"/>
    </row>
    <row r="28" spans="1:17" ht="74.25" customHeight="1">
      <c r="A28" s="87">
        <v>22</v>
      </c>
      <c r="B28" s="128" t="s">
        <v>56</v>
      </c>
      <c r="C28" s="128" t="s">
        <v>73</v>
      </c>
      <c r="D28" s="175">
        <v>0.15972222222222224</v>
      </c>
      <c r="E28" s="176">
        <v>0.16173668981481482</v>
      </c>
      <c r="F28" s="208" t="s">
        <v>81</v>
      </c>
      <c r="G28" s="208" t="s">
        <v>81</v>
      </c>
      <c r="H28" s="208" t="s">
        <v>80</v>
      </c>
      <c r="I28" s="208" t="s">
        <v>80</v>
      </c>
      <c r="J28" s="175">
        <v>0</v>
      </c>
      <c r="K28" s="172">
        <f>E28-D28</f>
        <v>0.002014467592592578</v>
      </c>
      <c r="L28" s="173">
        <f>SUM(J28:K28)</f>
        <v>0.002014467592592578</v>
      </c>
      <c r="M28" s="88" t="s">
        <v>8</v>
      </c>
      <c r="N28" s="89" t="s">
        <v>83</v>
      </c>
      <c r="O28" s="90" t="s">
        <v>103</v>
      </c>
      <c r="P28" s="25"/>
      <c r="Q28" s="40"/>
    </row>
    <row r="29" spans="1:17" ht="74.25" customHeight="1" thickBot="1">
      <c r="A29" s="34">
        <v>21</v>
      </c>
      <c r="B29" s="124" t="s">
        <v>71</v>
      </c>
      <c r="C29" s="124" t="s">
        <v>72</v>
      </c>
      <c r="D29" s="167">
        <v>0.15972222222222224</v>
      </c>
      <c r="E29" s="60">
        <v>0.16190833333333335</v>
      </c>
      <c r="F29" s="204" t="s">
        <v>81</v>
      </c>
      <c r="G29" s="204" t="s">
        <v>81</v>
      </c>
      <c r="H29" s="204" t="s">
        <v>80</v>
      </c>
      <c r="I29" s="204" t="s">
        <v>80</v>
      </c>
      <c r="J29" s="167">
        <v>0</v>
      </c>
      <c r="K29" s="60">
        <f>E29-D29</f>
        <v>0.002186111111111111</v>
      </c>
      <c r="L29" s="174">
        <f>SUM(J29:K29)</f>
        <v>0.002186111111111111</v>
      </c>
      <c r="M29" s="80" t="s">
        <v>9</v>
      </c>
      <c r="N29" s="85" t="s">
        <v>84</v>
      </c>
      <c r="O29" s="81" t="s">
        <v>103</v>
      </c>
      <c r="P29" s="25"/>
      <c r="Q29" s="40"/>
    </row>
    <row r="30" spans="1:15" ht="33" customHeight="1" thickBot="1">
      <c r="A30" s="262" t="s">
        <v>44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3"/>
    </row>
    <row r="31" spans="1:21" s="100" customFormat="1" ht="57" customHeight="1" thickBot="1">
      <c r="A31" s="86" t="s">
        <v>0</v>
      </c>
      <c r="B31" s="78" t="s">
        <v>1</v>
      </c>
      <c r="C31" s="78" t="s">
        <v>2</v>
      </c>
      <c r="D31" s="166" t="s">
        <v>28</v>
      </c>
      <c r="E31" s="78" t="s">
        <v>29</v>
      </c>
      <c r="F31" s="78" t="s">
        <v>74</v>
      </c>
      <c r="G31" s="78" t="s">
        <v>75</v>
      </c>
      <c r="H31" s="78" t="s">
        <v>76</v>
      </c>
      <c r="I31" s="78" t="s">
        <v>77</v>
      </c>
      <c r="J31" s="78" t="s">
        <v>78</v>
      </c>
      <c r="K31" s="78" t="s">
        <v>79</v>
      </c>
      <c r="L31" s="78" t="s">
        <v>6</v>
      </c>
      <c r="M31" s="78" t="s">
        <v>3</v>
      </c>
      <c r="N31" s="109" t="s">
        <v>20</v>
      </c>
      <c r="O31" s="184"/>
      <c r="P31" s="25"/>
      <c r="Q31" s="184"/>
      <c r="U31" s="113"/>
    </row>
    <row r="32" spans="1:17" ht="76.5" customHeight="1" thickBot="1">
      <c r="A32" s="210">
        <v>25</v>
      </c>
      <c r="B32" s="211" t="s">
        <v>97</v>
      </c>
      <c r="C32" s="211" t="s">
        <v>88</v>
      </c>
      <c r="D32" s="212">
        <v>0.16666666666666666</v>
      </c>
      <c r="E32" s="213">
        <v>0.16969375</v>
      </c>
      <c r="F32" s="214" t="s">
        <v>81</v>
      </c>
      <c r="G32" s="215" t="s">
        <v>80</v>
      </c>
      <c r="H32" s="215" t="s">
        <v>80</v>
      </c>
      <c r="I32" s="215" t="s">
        <v>80</v>
      </c>
      <c r="J32" s="212">
        <v>0.0005787037037037038</v>
      </c>
      <c r="K32" s="213">
        <f>E32-D32</f>
        <v>0.003027083333333347</v>
      </c>
      <c r="L32" s="213">
        <f>SUM(J32:K32)</f>
        <v>0.0036057870370370506</v>
      </c>
      <c r="M32" s="216" t="s">
        <v>8</v>
      </c>
      <c r="N32" s="217" t="s">
        <v>83</v>
      </c>
      <c r="O32" s="183"/>
      <c r="P32" s="25"/>
      <c r="Q32" s="40"/>
    </row>
    <row r="33" spans="1:17" ht="18" customHeight="1">
      <c r="A33" s="25"/>
      <c r="B33" s="162"/>
      <c r="C33" s="162"/>
      <c r="D33" s="181"/>
      <c r="E33" s="181"/>
      <c r="F33" s="181"/>
      <c r="G33" s="181"/>
      <c r="H33" s="181"/>
      <c r="I33" s="181"/>
      <c r="J33" s="181"/>
      <c r="K33" s="181"/>
      <c r="L33" s="181"/>
      <c r="M33" s="182"/>
      <c r="N33" s="105"/>
      <c r="O33" s="183"/>
      <c r="P33" s="25"/>
      <c r="Q33" s="40"/>
    </row>
    <row r="34" spans="1:21" ht="19.5" customHeight="1">
      <c r="A34" s="6" t="s">
        <v>24</v>
      </c>
      <c r="B34" s="6"/>
      <c r="C34" s="6" t="s">
        <v>30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7"/>
      <c r="S34" s="7"/>
      <c r="U34" s="6"/>
    </row>
    <row r="35" spans="2:21" ht="19.5" customHeight="1">
      <c r="B35" s="6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7"/>
      <c r="S35" s="7"/>
      <c r="U35" s="6"/>
    </row>
    <row r="36" spans="1:21" ht="28.5" customHeight="1">
      <c r="A36" s="6" t="s">
        <v>23</v>
      </c>
      <c r="B36" s="6"/>
      <c r="C36" s="252" t="s">
        <v>39</v>
      </c>
      <c r="D36" s="252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7"/>
      <c r="S36" s="17"/>
      <c r="U36" s="6"/>
    </row>
    <row r="37" spans="1:15" ht="78.75" customHeight="1">
      <c r="A37" s="1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7"/>
      <c r="O37" s="17"/>
    </row>
    <row r="41" spans="1:21" s="92" customFormat="1" ht="78.75" customHeight="1">
      <c r="A41" s="257"/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0"/>
      <c r="Q41" s="20"/>
      <c r="U41" s="121"/>
    </row>
    <row r="42" spans="1:21" s="94" customFormat="1" ht="78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U42" s="122"/>
    </row>
    <row r="43" spans="1:21" s="94" customFormat="1" ht="78.75" customHeight="1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3"/>
      <c r="U43" s="122"/>
    </row>
    <row r="44" spans="1:21" s="94" customFormat="1" ht="78.75" customHeight="1">
      <c r="A44" s="123"/>
      <c r="B44" s="123"/>
      <c r="C44" s="123"/>
      <c r="D44" s="123"/>
      <c r="E44" s="143"/>
      <c r="F44" s="143"/>
      <c r="G44" s="143"/>
      <c r="H44" s="143"/>
      <c r="I44" s="143"/>
      <c r="J44" s="143"/>
      <c r="K44" s="143"/>
      <c r="L44" s="123"/>
      <c r="M44" s="123"/>
      <c r="U44" s="122"/>
    </row>
    <row r="45" spans="1:21" s="94" customFormat="1" ht="78.75" customHeight="1">
      <c r="A45" s="255"/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U45" s="122"/>
    </row>
    <row r="46" spans="1:21" s="94" customFormat="1" ht="78.75" customHeight="1">
      <c r="A46" s="254"/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U46" s="122"/>
    </row>
    <row r="47" spans="1:15" ht="78.75" customHeight="1">
      <c r="A47" s="253"/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</row>
    <row r="48" spans="1:15" ht="78.75" customHeight="1">
      <c r="A48" s="99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9"/>
      <c r="O48" s="99"/>
    </row>
    <row r="49" spans="1:15" ht="78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3"/>
      <c r="O49" s="6"/>
    </row>
    <row r="50" spans="1:15" ht="78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6"/>
    </row>
    <row r="51" spans="1:15" ht="78.75" customHeight="1">
      <c r="A51" s="25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6"/>
      <c r="O51" s="6"/>
    </row>
    <row r="52" spans="1:15" ht="78.75" customHeight="1">
      <c r="A52" s="25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6"/>
      <c r="O52" s="6"/>
    </row>
    <row r="53" spans="1:15" ht="78.75" customHeight="1">
      <c r="A53" s="25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05"/>
      <c r="O53" s="67"/>
    </row>
    <row r="54" spans="1:15" ht="78.75" customHeight="1">
      <c r="A54" s="25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05"/>
      <c r="O54" s="6"/>
    </row>
    <row r="55" spans="1:15" ht="78.75" customHeight="1">
      <c r="A55" s="2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105"/>
      <c r="O55" s="67"/>
    </row>
    <row r="56" spans="1:15" ht="78.75" customHeight="1">
      <c r="A56" s="25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05"/>
      <c r="O56" s="6"/>
    </row>
    <row r="57" spans="1:14" ht="78.75" customHeight="1">
      <c r="A57" s="25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05"/>
    </row>
    <row r="59" spans="1:13" ht="78.75" customHeight="1">
      <c r="A59" s="1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1" spans="1:15" ht="78.75" customHeight="1">
      <c r="A61" s="1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7"/>
      <c r="O61" s="17"/>
    </row>
  </sheetData>
  <sheetProtection/>
  <mergeCells count="16">
    <mergeCell ref="I8:O8"/>
    <mergeCell ref="A8:B8"/>
    <mergeCell ref="A7:O7"/>
    <mergeCell ref="A6:O6"/>
    <mergeCell ref="A5:O5"/>
    <mergeCell ref="A3:O3"/>
    <mergeCell ref="A1:O1"/>
    <mergeCell ref="C36:D36"/>
    <mergeCell ref="A47:O47"/>
    <mergeCell ref="A46:O46"/>
    <mergeCell ref="A45:O45"/>
    <mergeCell ref="A43:O43"/>
    <mergeCell ref="A41:O41"/>
    <mergeCell ref="A9:O9"/>
    <mergeCell ref="D25:L25"/>
    <mergeCell ref="A30:O30"/>
  </mergeCells>
  <printOptions/>
  <pageMargins left="0.1968503937007874" right="0.1968503937007874" top="0.2755905511811024" bottom="0.15748031496062992" header="0.31496062992125984" footer="0.31496062992125984"/>
  <pageSetup fitToHeight="2" fitToWidth="1" horizontalDpi="600" verticalDpi="600" orientation="portrait" paperSize="9" scale="49" r:id="rId1"/>
  <ignoredErrors>
    <ignoredError sqref="M24:N29 M31:N32 M18:M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B47"/>
  <sheetViews>
    <sheetView zoomScale="60" zoomScaleNormal="60" zoomScalePageLayoutView="0" workbookViewId="0" topLeftCell="A1">
      <selection activeCell="AB12" sqref="AB12:AB13"/>
    </sheetView>
  </sheetViews>
  <sheetFormatPr defaultColWidth="8.8515625" defaultRowHeight="15"/>
  <cols>
    <col min="1" max="1" width="11.00390625" style="37" bestFit="1" customWidth="1"/>
    <col min="2" max="2" width="21.8515625" style="37" customWidth="1"/>
    <col min="3" max="3" width="25.00390625" style="37" customWidth="1"/>
    <col min="4" max="4" width="7.28125" style="37" customWidth="1"/>
    <col min="5" max="5" width="14.57421875" style="37" customWidth="1"/>
    <col min="6" max="6" width="15.7109375" style="37" customWidth="1"/>
    <col min="7" max="7" width="12.28125" style="37" customWidth="1"/>
    <col min="8" max="11" width="5.140625" style="37" customWidth="1"/>
    <col min="12" max="12" width="5.140625" style="103" customWidth="1"/>
    <col min="13" max="21" width="5.140625" style="37" customWidth="1"/>
    <col min="22" max="22" width="11.140625" style="37" customWidth="1"/>
    <col min="23" max="23" width="12.28125" style="37" customWidth="1"/>
    <col min="24" max="25" width="11.7109375" style="37" customWidth="1"/>
    <col min="26" max="26" width="7.421875" style="37" customWidth="1"/>
    <col min="27" max="33" width="8.8515625" style="37" customWidth="1"/>
    <col min="34" max="34" width="26.8515625" style="37" bestFit="1" customWidth="1"/>
    <col min="35" max="35" width="42.140625" style="37" customWidth="1"/>
    <col min="36" max="16384" width="8.8515625" style="37" customWidth="1"/>
  </cols>
  <sheetData>
    <row r="1" spans="1:28" s="91" customFormat="1" ht="85.5" customHeight="1">
      <c r="A1" s="245" t="s">
        <v>101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</row>
    <row r="2" spans="1:7" s="93" customFormat="1" ht="8.25" customHeight="1">
      <c r="A2" s="1"/>
      <c r="B2" s="1"/>
      <c r="C2" s="1"/>
      <c r="D2" s="1"/>
      <c r="E2" s="1"/>
      <c r="F2" s="1"/>
      <c r="G2" s="2"/>
    </row>
    <row r="3" spans="1:28" s="93" customFormat="1" ht="23.25" customHeight="1">
      <c r="A3" s="244" t="s">
        <v>43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</row>
    <row r="4" spans="1:27" s="93" customFormat="1" ht="15" customHeight="1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</row>
    <row r="5" spans="1:28" s="93" customFormat="1" ht="15" customHeight="1">
      <c r="A5" s="248" t="s">
        <v>38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</row>
    <row r="6" spans="1:28" s="93" customFormat="1" ht="18" customHeight="1">
      <c r="A6" s="243" t="s">
        <v>36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</row>
    <row r="7" spans="1:28" s="93" customFormat="1" ht="23.25" customHeight="1">
      <c r="A7" s="247" t="s">
        <v>26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</row>
    <row r="8" spans="1:27" s="6" customFormat="1" ht="15" customHeight="1" thickBot="1">
      <c r="A8" s="6" t="s">
        <v>40</v>
      </c>
      <c r="B8" s="11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 t="s">
        <v>104</v>
      </c>
      <c r="R8" s="264"/>
      <c r="S8" s="264"/>
      <c r="T8" s="264"/>
      <c r="U8" s="264"/>
      <c r="V8" s="264"/>
      <c r="W8" s="264"/>
      <c r="X8" s="264"/>
      <c r="Y8" s="264"/>
      <c r="Z8" s="264"/>
      <c r="AA8" s="264"/>
    </row>
    <row r="9" spans="1:28" s="40" customFormat="1" ht="18" customHeight="1">
      <c r="A9" s="279" t="s">
        <v>0</v>
      </c>
      <c r="B9" s="269" t="s">
        <v>1</v>
      </c>
      <c r="C9" s="269" t="s">
        <v>2</v>
      </c>
      <c r="D9" s="281" t="s">
        <v>19</v>
      </c>
      <c r="E9" s="269" t="s">
        <v>17</v>
      </c>
      <c r="F9" s="269" t="s">
        <v>18</v>
      </c>
      <c r="G9" s="307" t="s">
        <v>7</v>
      </c>
      <c r="H9" s="266" t="s">
        <v>22</v>
      </c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8"/>
      <c r="V9" s="269" t="s">
        <v>12</v>
      </c>
      <c r="W9" s="269" t="s">
        <v>13</v>
      </c>
      <c r="X9" s="269" t="s">
        <v>6</v>
      </c>
      <c r="Y9" s="269" t="s">
        <v>21</v>
      </c>
      <c r="Z9" s="320" t="s">
        <v>3</v>
      </c>
      <c r="AA9" s="305" t="s">
        <v>20</v>
      </c>
      <c r="AB9" s="271" t="s">
        <v>95</v>
      </c>
    </row>
    <row r="10" spans="1:28" s="101" customFormat="1" ht="19.5" customHeight="1" thickBot="1">
      <c r="A10" s="280"/>
      <c r="B10" s="270"/>
      <c r="C10" s="270"/>
      <c r="D10" s="282"/>
      <c r="E10" s="270"/>
      <c r="F10" s="270"/>
      <c r="G10" s="308"/>
      <c r="H10" s="218">
        <v>1</v>
      </c>
      <c r="I10" s="218">
        <v>2</v>
      </c>
      <c r="J10" s="218">
        <v>3</v>
      </c>
      <c r="K10" s="218">
        <v>4</v>
      </c>
      <c r="L10" s="218">
        <v>5</v>
      </c>
      <c r="M10" s="77">
        <v>6</v>
      </c>
      <c r="N10" s="77">
        <v>7</v>
      </c>
      <c r="O10" s="77">
        <v>8</v>
      </c>
      <c r="P10" s="77">
        <v>9</v>
      </c>
      <c r="Q10" s="77">
        <v>10</v>
      </c>
      <c r="R10" s="77">
        <v>11</v>
      </c>
      <c r="S10" s="77">
        <v>12</v>
      </c>
      <c r="T10" s="77">
        <v>13</v>
      </c>
      <c r="U10" s="77">
        <v>14</v>
      </c>
      <c r="V10" s="270"/>
      <c r="W10" s="270"/>
      <c r="X10" s="270"/>
      <c r="Y10" s="270"/>
      <c r="Z10" s="321"/>
      <c r="AA10" s="306"/>
      <c r="AB10" s="272"/>
    </row>
    <row r="11" spans="1:27" s="101" customFormat="1" ht="19.5" customHeight="1" thickBot="1">
      <c r="A11" s="316" t="s">
        <v>89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</row>
    <row r="12" spans="1:28" s="102" customFormat="1" ht="44.25" customHeight="1">
      <c r="A12" s="317">
        <v>22</v>
      </c>
      <c r="B12" s="324" t="s">
        <v>96</v>
      </c>
      <c r="C12" s="322" t="s">
        <v>73</v>
      </c>
      <c r="D12" s="52" t="s">
        <v>8</v>
      </c>
      <c r="E12" s="41">
        <v>0.049305555555555554</v>
      </c>
      <c r="F12" s="41">
        <v>0.05243888888888889</v>
      </c>
      <c r="G12" s="69">
        <f aca="true" t="shared" si="0" ref="G12:G21">F12-E12</f>
        <v>0.003133333333333335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5">
        <v>0</v>
      </c>
      <c r="S12" s="185">
        <v>0</v>
      </c>
      <c r="T12" s="185">
        <v>5</v>
      </c>
      <c r="U12" s="185">
        <v>0</v>
      </c>
      <c r="V12" s="70">
        <f aca="true" t="shared" si="1" ref="V12:V21">SUM(H12:U12)</f>
        <v>5</v>
      </c>
      <c r="W12" s="50">
        <v>5.7870370370370366E-05</v>
      </c>
      <c r="X12" s="69">
        <f aca="true" t="shared" si="2" ref="X12:X21">SUM(G12+W12)</f>
        <v>0.0031912037037037056</v>
      </c>
      <c r="Y12" s="303">
        <f>X12</f>
        <v>0.0031912037037037056</v>
      </c>
      <c r="Z12" s="297">
        <v>1</v>
      </c>
      <c r="AA12" s="299">
        <v>300</v>
      </c>
      <c r="AB12" s="273" t="s">
        <v>103</v>
      </c>
    </row>
    <row r="13" spans="1:28" s="102" customFormat="1" ht="44.25" customHeight="1" thickBot="1">
      <c r="A13" s="318"/>
      <c r="B13" s="325"/>
      <c r="C13" s="323"/>
      <c r="D13" s="74" t="s">
        <v>9</v>
      </c>
      <c r="E13" s="42">
        <v>0.09999999999999999</v>
      </c>
      <c r="F13" s="42">
        <v>0.1031537037037037</v>
      </c>
      <c r="G13" s="72">
        <f t="shared" si="0"/>
        <v>0.003153703703703714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5</v>
      </c>
      <c r="U13" s="186">
        <v>0</v>
      </c>
      <c r="V13" s="73">
        <f t="shared" si="1"/>
        <v>5</v>
      </c>
      <c r="W13" s="75">
        <v>5.7870370370370366E-05</v>
      </c>
      <c r="X13" s="72">
        <f t="shared" si="2"/>
        <v>0.0032115740740740846</v>
      </c>
      <c r="Y13" s="304"/>
      <c r="Z13" s="298"/>
      <c r="AA13" s="300"/>
      <c r="AB13" s="274"/>
    </row>
    <row r="14" spans="1:28" s="102" customFormat="1" ht="44.25" customHeight="1">
      <c r="A14" s="287">
        <v>21</v>
      </c>
      <c r="B14" s="283" t="s">
        <v>71</v>
      </c>
      <c r="C14" s="289" t="s">
        <v>72</v>
      </c>
      <c r="D14" s="52" t="s">
        <v>8</v>
      </c>
      <c r="E14" s="41">
        <v>0.04513888888888889</v>
      </c>
      <c r="F14" s="41">
        <v>0.048650578703703706</v>
      </c>
      <c r="G14" s="69">
        <f t="shared" si="0"/>
        <v>0.003511689814814818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70">
        <f t="shared" si="1"/>
        <v>0</v>
      </c>
      <c r="W14" s="50">
        <v>0</v>
      </c>
      <c r="X14" s="69">
        <f t="shared" si="2"/>
        <v>0.003511689814814818</v>
      </c>
      <c r="Y14" s="303">
        <f>X14</f>
        <v>0.003511689814814818</v>
      </c>
      <c r="Z14" s="297">
        <v>2</v>
      </c>
      <c r="AA14" s="299">
        <v>285</v>
      </c>
      <c r="AB14" s="273" t="s">
        <v>103</v>
      </c>
    </row>
    <row r="15" spans="1:28" s="102" customFormat="1" ht="44.25" customHeight="1" thickBot="1">
      <c r="A15" s="288"/>
      <c r="B15" s="284"/>
      <c r="C15" s="290"/>
      <c r="D15" s="74" t="s">
        <v>9</v>
      </c>
      <c r="E15" s="42">
        <v>0.09652777777777777</v>
      </c>
      <c r="F15" s="42">
        <v>0.10019212962962963</v>
      </c>
      <c r="G15" s="72">
        <f t="shared" si="0"/>
        <v>0.003664351851851863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186">
        <v>0</v>
      </c>
      <c r="R15" s="186">
        <v>50</v>
      </c>
      <c r="S15" s="186">
        <v>0</v>
      </c>
      <c r="T15" s="186">
        <v>0</v>
      </c>
      <c r="U15" s="186">
        <v>0</v>
      </c>
      <c r="V15" s="73">
        <f t="shared" si="1"/>
        <v>50</v>
      </c>
      <c r="W15" s="75">
        <v>0.0005787037037037038</v>
      </c>
      <c r="X15" s="72">
        <f t="shared" si="2"/>
        <v>0.004243055555555567</v>
      </c>
      <c r="Y15" s="304"/>
      <c r="Z15" s="298"/>
      <c r="AA15" s="300"/>
      <c r="AB15" s="274"/>
    </row>
    <row r="16" spans="1:28" s="102" customFormat="1" ht="44.25" customHeight="1">
      <c r="A16" s="285">
        <v>23</v>
      </c>
      <c r="B16" s="283" t="s">
        <v>51</v>
      </c>
      <c r="C16" s="289" t="s">
        <v>46</v>
      </c>
      <c r="D16" s="52" t="s">
        <v>8</v>
      </c>
      <c r="E16" s="41">
        <v>0.041666666666666664</v>
      </c>
      <c r="F16" s="41">
        <v>0.045306018518518516</v>
      </c>
      <c r="G16" s="69">
        <f t="shared" si="0"/>
        <v>0.003639351851851852</v>
      </c>
      <c r="H16" s="185">
        <v>5</v>
      </c>
      <c r="I16" s="185">
        <v>0</v>
      </c>
      <c r="J16" s="185">
        <v>0</v>
      </c>
      <c r="K16" s="185">
        <v>0</v>
      </c>
      <c r="L16" s="185">
        <v>50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5">
        <v>0</v>
      </c>
      <c r="T16" s="185">
        <v>5</v>
      </c>
      <c r="U16" s="185">
        <v>0</v>
      </c>
      <c r="V16" s="70">
        <f t="shared" si="1"/>
        <v>60</v>
      </c>
      <c r="W16" s="50">
        <v>0.0006944444444444445</v>
      </c>
      <c r="X16" s="69">
        <f t="shared" si="2"/>
        <v>0.0043337962962962965</v>
      </c>
      <c r="Y16" s="303">
        <f>X17</f>
        <v>0.0036899305555555496</v>
      </c>
      <c r="Z16" s="314" t="s">
        <v>10</v>
      </c>
      <c r="AA16" s="299">
        <v>270</v>
      </c>
      <c r="AB16" s="273"/>
    </row>
    <row r="17" spans="1:28" s="102" customFormat="1" ht="44.25" customHeight="1" thickBot="1">
      <c r="A17" s="286"/>
      <c r="B17" s="284"/>
      <c r="C17" s="290"/>
      <c r="D17" s="74" t="s">
        <v>9</v>
      </c>
      <c r="E17" s="42">
        <v>0.09305555555555556</v>
      </c>
      <c r="F17" s="42">
        <v>0.09668761574074074</v>
      </c>
      <c r="G17" s="72">
        <f t="shared" si="0"/>
        <v>0.003632060185185179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6">
        <v>0</v>
      </c>
      <c r="S17" s="186">
        <v>0</v>
      </c>
      <c r="T17" s="186">
        <v>5</v>
      </c>
      <c r="U17" s="186">
        <v>0</v>
      </c>
      <c r="V17" s="73">
        <f t="shared" si="1"/>
        <v>5</v>
      </c>
      <c r="W17" s="75">
        <v>5.7870370370370366E-05</v>
      </c>
      <c r="X17" s="72">
        <f t="shared" si="2"/>
        <v>0.0036899305555555496</v>
      </c>
      <c r="Y17" s="304"/>
      <c r="Z17" s="315"/>
      <c r="AA17" s="300"/>
      <c r="AB17" s="274"/>
    </row>
    <row r="18" spans="1:28" s="102" customFormat="1" ht="44.25" customHeight="1">
      <c r="A18" s="295">
        <v>24</v>
      </c>
      <c r="B18" s="293" t="s">
        <v>98</v>
      </c>
      <c r="C18" s="291" t="s">
        <v>47</v>
      </c>
      <c r="D18" s="68">
        <v>1</v>
      </c>
      <c r="E18" s="41">
        <v>0.034722222222222224</v>
      </c>
      <c r="F18" s="41">
        <v>0.03702685185185185</v>
      </c>
      <c r="G18" s="69">
        <f t="shared" si="0"/>
        <v>0.0023046296296296287</v>
      </c>
      <c r="H18" s="185">
        <v>50</v>
      </c>
      <c r="I18" s="185">
        <v>50</v>
      </c>
      <c r="J18" s="185">
        <v>5</v>
      </c>
      <c r="K18" s="185">
        <v>0</v>
      </c>
      <c r="L18" s="185">
        <v>50</v>
      </c>
      <c r="M18" s="185">
        <v>50</v>
      </c>
      <c r="N18" s="185">
        <v>0</v>
      </c>
      <c r="O18" s="185">
        <v>50</v>
      </c>
      <c r="P18" s="185">
        <v>5</v>
      </c>
      <c r="Q18" s="185">
        <v>50</v>
      </c>
      <c r="R18" s="185">
        <v>0</v>
      </c>
      <c r="S18" s="185">
        <v>50</v>
      </c>
      <c r="T18" s="185">
        <v>50</v>
      </c>
      <c r="U18" s="185">
        <v>0</v>
      </c>
      <c r="V18" s="70">
        <f t="shared" si="1"/>
        <v>410</v>
      </c>
      <c r="W18" s="50">
        <v>0.00474537037037037</v>
      </c>
      <c r="X18" s="69">
        <f t="shared" si="2"/>
        <v>0.007049999999999999</v>
      </c>
      <c r="Y18" s="303">
        <f>X19</f>
        <v>0.006892361111111086</v>
      </c>
      <c r="Z18" s="297">
        <v>4</v>
      </c>
      <c r="AA18" s="299">
        <v>255</v>
      </c>
      <c r="AB18" s="273"/>
    </row>
    <row r="19" spans="1:28" s="102" customFormat="1" ht="44.25" customHeight="1" thickBot="1">
      <c r="A19" s="296"/>
      <c r="B19" s="294"/>
      <c r="C19" s="292"/>
      <c r="D19" s="71">
        <v>2</v>
      </c>
      <c r="E19" s="42">
        <v>0.08611111111111112</v>
      </c>
      <c r="F19" s="42">
        <v>0.08837384259259258</v>
      </c>
      <c r="G19" s="72">
        <f t="shared" si="0"/>
        <v>0.002262731481481456</v>
      </c>
      <c r="H19" s="186">
        <v>50</v>
      </c>
      <c r="I19" s="186">
        <v>50</v>
      </c>
      <c r="J19" s="186">
        <v>0</v>
      </c>
      <c r="K19" s="186">
        <v>0</v>
      </c>
      <c r="L19" s="186">
        <v>50</v>
      </c>
      <c r="M19" s="186">
        <v>50</v>
      </c>
      <c r="N19" s="186">
        <v>0</v>
      </c>
      <c r="O19" s="186">
        <v>50</v>
      </c>
      <c r="P19" s="186">
        <v>0</v>
      </c>
      <c r="Q19" s="186">
        <v>50</v>
      </c>
      <c r="R19" s="186">
        <v>0</v>
      </c>
      <c r="S19" s="186">
        <v>50</v>
      </c>
      <c r="T19" s="186">
        <v>50</v>
      </c>
      <c r="U19" s="186">
        <v>0</v>
      </c>
      <c r="V19" s="73">
        <f t="shared" si="1"/>
        <v>400</v>
      </c>
      <c r="W19" s="75">
        <v>0.00462962962962963</v>
      </c>
      <c r="X19" s="72">
        <f t="shared" si="2"/>
        <v>0.006892361111111086</v>
      </c>
      <c r="Y19" s="304"/>
      <c r="Z19" s="298"/>
      <c r="AA19" s="300"/>
      <c r="AB19" s="274"/>
    </row>
    <row r="20" spans="1:28" s="102" customFormat="1" ht="44.25" customHeight="1">
      <c r="A20" s="287">
        <v>26</v>
      </c>
      <c r="B20" s="283" t="s">
        <v>99</v>
      </c>
      <c r="C20" s="289" t="s">
        <v>70</v>
      </c>
      <c r="D20" s="52" t="s">
        <v>8</v>
      </c>
      <c r="E20" s="41">
        <v>0.03819444444444444</v>
      </c>
      <c r="F20" s="41">
        <v>0.04145671296296296</v>
      </c>
      <c r="G20" s="69">
        <f t="shared" si="0"/>
        <v>0.0032622685185185185</v>
      </c>
      <c r="H20" s="185">
        <v>50</v>
      </c>
      <c r="I20" s="185">
        <v>50</v>
      </c>
      <c r="J20" s="185">
        <v>50</v>
      </c>
      <c r="K20" s="185">
        <v>0</v>
      </c>
      <c r="L20" s="185">
        <v>50</v>
      </c>
      <c r="M20" s="185">
        <v>50</v>
      </c>
      <c r="N20" s="185">
        <v>5</v>
      </c>
      <c r="O20" s="185">
        <v>50</v>
      </c>
      <c r="P20" s="185">
        <v>0</v>
      </c>
      <c r="Q20" s="185">
        <v>50</v>
      </c>
      <c r="R20" s="185">
        <v>50</v>
      </c>
      <c r="S20" s="185">
        <v>50</v>
      </c>
      <c r="T20" s="185">
        <v>50</v>
      </c>
      <c r="U20" s="185">
        <v>0</v>
      </c>
      <c r="V20" s="70">
        <f t="shared" si="1"/>
        <v>505</v>
      </c>
      <c r="W20" s="50">
        <v>0.005844907407407407</v>
      </c>
      <c r="X20" s="69">
        <f t="shared" si="2"/>
        <v>0.009107175925925925</v>
      </c>
      <c r="Y20" s="303">
        <f>X21</f>
        <v>0.007260416666666664</v>
      </c>
      <c r="Z20" s="297">
        <v>5</v>
      </c>
      <c r="AA20" s="299">
        <v>240</v>
      </c>
      <c r="AB20" s="273"/>
    </row>
    <row r="21" spans="1:28" s="102" customFormat="1" ht="44.25" customHeight="1" thickBot="1">
      <c r="A21" s="288"/>
      <c r="B21" s="284"/>
      <c r="C21" s="290"/>
      <c r="D21" s="74" t="s">
        <v>9</v>
      </c>
      <c r="E21" s="42">
        <v>0.08958333333333333</v>
      </c>
      <c r="F21" s="42">
        <v>0.0927349537037037</v>
      </c>
      <c r="G21" s="72">
        <f t="shared" si="0"/>
        <v>0.003151620370370367</v>
      </c>
      <c r="H21" s="186">
        <v>0</v>
      </c>
      <c r="I21" s="186">
        <v>0</v>
      </c>
      <c r="J21" s="186">
        <v>0</v>
      </c>
      <c r="K21" s="186">
        <v>0</v>
      </c>
      <c r="L21" s="186">
        <v>50</v>
      </c>
      <c r="M21" s="186">
        <v>50</v>
      </c>
      <c r="N21" s="186">
        <v>50</v>
      </c>
      <c r="O21" s="186">
        <v>50</v>
      </c>
      <c r="P21" s="186">
        <v>0</v>
      </c>
      <c r="Q21" s="186">
        <v>50</v>
      </c>
      <c r="R21" s="186">
        <v>0</v>
      </c>
      <c r="S21" s="186">
        <v>50</v>
      </c>
      <c r="T21" s="186">
        <v>5</v>
      </c>
      <c r="U21" s="186">
        <v>50</v>
      </c>
      <c r="V21" s="73">
        <f t="shared" si="1"/>
        <v>355</v>
      </c>
      <c r="W21" s="75">
        <v>0.004108796296296297</v>
      </c>
      <c r="X21" s="72">
        <f t="shared" si="2"/>
        <v>0.007260416666666664</v>
      </c>
      <c r="Y21" s="304"/>
      <c r="Z21" s="298"/>
      <c r="AA21" s="300"/>
      <c r="AB21" s="274"/>
    </row>
    <row r="22" spans="1:28" s="102" customFormat="1" ht="44.25" customHeight="1">
      <c r="A22" s="285">
        <v>27</v>
      </c>
      <c r="B22" s="283" t="s">
        <v>65</v>
      </c>
      <c r="C22" s="289" t="s">
        <v>66</v>
      </c>
      <c r="D22" s="68">
        <v>1</v>
      </c>
      <c r="E22" s="41" t="s">
        <v>85</v>
      </c>
      <c r="F22" s="41" t="s">
        <v>91</v>
      </c>
      <c r="G22" s="69">
        <f>AG12</f>
        <v>0</v>
      </c>
      <c r="H22" s="185" t="s">
        <v>91</v>
      </c>
      <c r="I22" s="185" t="s">
        <v>91</v>
      </c>
      <c r="J22" s="185" t="s">
        <v>91</v>
      </c>
      <c r="K22" s="185" t="s">
        <v>91</v>
      </c>
      <c r="L22" s="185" t="s">
        <v>91</v>
      </c>
      <c r="M22" s="185" t="s">
        <v>91</v>
      </c>
      <c r="N22" s="185" t="s">
        <v>91</v>
      </c>
      <c r="O22" s="185" t="s">
        <v>91</v>
      </c>
      <c r="P22" s="185" t="s">
        <v>91</v>
      </c>
      <c r="Q22" s="185" t="s">
        <v>91</v>
      </c>
      <c r="R22" s="185" t="s">
        <v>91</v>
      </c>
      <c r="S22" s="185" t="s">
        <v>91</v>
      </c>
      <c r="T22" s="185" t="s">
        <v>91</v>
      </c>
      <c r="U22" s="185" t="s">
        <v>91</v>
      </c>
      <c r="V22" s="185" t="s">
        <v>91</v>
      </c>
      <c r="W22" s="185" t="s">
        <v>91</v>
      </c>
      <c r="X22" s="185" t="s">
        <v>91</v>
      </c>
      <c r="Y22" s="303" t="s">
        <v>91</v>
      </c>
      <c r="Z22" s="297">
        <v>6</v>
      </c>
      <c r="AA22" s="299">
        <v>0</v>
      </c>
      <c r="AB22" s="273"/>
    </row>
    <row r="23" spans="1:28" s="102" customFormat="1" ht="44.25" customHeight="1" thickBot="1">
      <c r="A23" s="286"/>
      <c r="B23" s="284"/>
      <c r="C23" s="290"/>
      <c r="D23" s="71">
        <v>2</v>
      </c>
      <c r="E23" s="42" t="s">
        <v>85</v>
      </c>
      <c r="F23" s="42" t="s">
        <v>91</v>
      </c>
      <c r="G23" s="72" t="s">
        <v>91</v>
      </c>
      <c r="H23" s="186" t="s">
        <v>91</v>
      </c>
      <c r="I23" s="186" t="s">
        <v>91</v>
      </c>
      <c r="J23" s="186" t="s">
        <v>91</v>
      </c>
      <c r="K23" s="186" t="s">
        <v>91</v>
      </c>
      <c r="L23" s="186" t="s">
        <v>91</v>
      </c>
      <c r="M23" s="186" t="s">
        <v>91</v>
      </c>
      <c r="N23" s="186" t="s">
        <v>91</v>
      </c>
      <c r="O23" s="186" t="s">
        <v>91</v>
      </c>
      <c r="P23" s="186" t="s">
        <v>91</v>
      </c>
      <c r="Q23" s="186" t="s">
        <v>91</v>
      </c>
      <c r="R23" s="186" t="s">
        <v>91</v>
      </c>
      <c r="S23" s="186" t="s">
        <v>91</v>
      </c>
      <c r="T23" s="186" t="s">
        <v>91</v>
      </c>
      <c r="U23" s="186" t="s">
        <v>91</v>
      </c>
      <c r="V23" s="186" t="s">
        <v>91</v>
      </c>
      <c r="W23" s="186" t="s">
        <v>91</v>
      </c>
      <c r="X23" s="186" t="s">
        <v>91</v>
      </c>
      <c r="Y23" s="304"/>
      <c r="Z23" s="298"/>
      <c r="AA23" s="300"/>
      <c r="AB23" s="274"/>
    </row>
    <row r="24" spans="1:27" ht="23.25" customHeight="1" thickBot="1">
      <c r="A24" s="319" t="s">
        <v>90</v>
      </c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</row>
    <row r="25" spans="1:27" s="102" customFormat="1" ht="30.75" customHeight="1">
      <c r="A25" s="277">
        <v>25</v>
      </c>
      <c r="B25" s="275" t="s">
        <v>100</v>
      </c>
      <c r="C25" s="301" t="s">
        <v>82</v>
      </c>
      <c r="D25" s="52" t="s">
        <v>8</v>
      </c>
      <c r="E25" s="41">
        <v>0.05833333333333333</v>
      </c>
      <c r="F25" s="41">
        <v>0.061675231481481484</v>
      </c>
      <c r="G25" s="69">
        <f>F25-E25</f>
        <v>0.0033418981481481563</v>
      </c>
      <c r="H25" s="146">
        <v>0</v>
      </c>
      <c r="I25" s="146">
        <v>0</v>
      </c>
      <c r="J25" s="146">
        <v>0</v>
      </c>
      <c r="K25" s="146">
        <v>0</v>
      </c>
      <c r="L25" s="146">
        <v>50</v>
      </c>
      <c r="M25" s="146">
        <v>0</v>
      </c>
      <c r="N25" s="146">
        <v>0</v>
      </c>
      <c r="O25" s="146">
        <v>0</v>
      </c>
      <c r="P25" s="146">
        <v>5</v>
      </c>
      <c r="Q25" s="146">
        <v>5</v>
      </c>
      <c r="R25" s="146">
        <v>0</v>
      </c>
      <c r="S25" s="146">
        <v>50</v>
      </c>
      <c r="T25" s="146">
        <v>5</v>
      </c>
      <c r="U25" s="146">
        <v>50</v>
      </c>
      <c r="V25" s="70">
        <f>SUM(H25:U25)</f>
        <v>165</v>
      </c>
      <c r="W25" s="50">
        <v>0.0019097222222222222</v>
      </c>
      <c r="X25" s="69">
        <f>SUM(G25+W25)</f>
        <v>0.005251620370370379</v>
      </c>
      <c r="Y25" s="312">
        <f>X25</f>
        <v>0.005251620370370379</v>
      </c>
      <c r="Z25" s="314" t="s">
        <v>8</v>
      </c>
      <c r="AA25" s="299">
        <v>300</v>
      </c>
    </row>
    <row r="26" spans="1:27" s="102" customFormat="1" ht="40.5" customHeight="1" thickBot="1">
      <c r="A26" s="278"/>
      <c r="B26" s="276"/>
      <c r="C26" s="302"/>
      <c r="D26" s="74" t="s">
        <v>9</v>
      </c>
      <c r="E26" s="42">
        <v>0.10347222222222223</v>
      </c>
      <c r="F26" s="42">
        <v>0.10714421296296296</v>
      </c>
      <c r="G26" s="72">
        <f>F26-E26</f>
        <v>0.0036719907407407326</v>
      </c>
      <c r="H26" s="147">
        <v>0</v>
      </c>
      <c r="I26" s="147">
        <v>0</v>
      </c>
      <c r="J26" s="147">
        <v>0</v>
      </c>
      <c r="K26" s="147">
        <v>0</v>
      </c>
      <c r="L26" s="147">
        <v>5</v>
      </c>
      <c r="M26" s="147">
        <v>50</v>
      </c>
      <c r="N26" s="147">
        <v>0</v>
      </c>
      <c r="O26" s="147">
        <v>0</v>
      </c>
      <c r="P26" s="147">
        <v>5</v>
      </c>
      <c r="Q26" s="147">
        <v>0</v>
      </c>
      <c r="R26" s="147">
        <v>0</v>
      </c>
      <c r="S26" s="147">
        <v>50</v>
      </c>
      <c r="T26" s="147">
        <v>5</v>
      </c>
      <c r="U26" s="147">
        <v>50</v>
      </c>
      <c r="V26" s="73">
        <f>SUM(H26:U26)</f>
        <v>165</v>
      </c>
      <c r="W26" s="75">
        <v>0.0019097222222222222</v>
      </c>
      <c r="X26" s="72">
        <f>SUM(G26+W26)</f>
        <v>0.005581712962962955</v>
      </c>
      <c r="Y26" s="313"/>
      <c r="Z26" s="315"/>
      <c r="AA26" s="300"/>
    </row>
    <row r="27" spans="1:27" s="102" customFormat="1" ht="17.25" customHeight="1">
      <c r="A27" s="196"/>
      <c r="B27" s="184"/>
      <c r="C27" s="197"/>
      <c r="D27" s="188"/>
      <c r="E27" s="163"/>
      <c r="F27" s="163"/>
      <c r="G27" s="189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1"/>
      <c r="W27" s="192"/>
      <c r="X27" s="189"/>
      <c r="Y27" s="193"/>
      <c r="Z27" s="198"/>
      <c r="AA27" s="194"/>
    </row>
    <row r="28" spans="1:15" s="6" customFormat="1" ht="19.5" customHeight="1">
      <c r="A28" s="15"/>
      <c r="B28" s="6" t="s">
        <v>24</v>
      </c>
      <c r="D28" s="6" t="s">
        <v>30</v>
      </c>
      <c r="E28" s="9"/>
      <c r="F28" s="9"/>
      <c r="G28" s="9"/>
      <c r="H28" s="9"/>
      <c r="I28" s="9"/>
      <c r="J28" s="9"/>
      <c r="K28" s="9"/>
      <c r="L28" s="9"/>
      <c r="M28" s="9"/>
      <c r="N28" s="7"/>
      <c r="O28" s="7"/>
    </row>
    <row r="29" spans="1:15" s="6" customFormat="1" ht="19.5" customHeight="1">
      <c r="A29" s="7"/>
      <c r="B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7"/>
      <c r="O29" s="7"/>
    </row>
    <row r="30" spans="1:15" s="6" customFormat="1" ht="14.25">
      <c r="A30" s="15"/>
      <c r="B30" s="6" t="s">
        <v>23</v>
      </c>
      <c r="D30" s="15" t="s">
        <v>39</v>
      </c>
      <c r="E30" s="9"/>
      <c r="F30" s="9"/>
      <c r="G30" s="9"/>
      <c r="H30" s="9"/>
      <c r="I30" s="9"/>
      <c r="J30" s="9"/>
      <c r="K30" s="9"/>
      <c r="L30" s="9"/>
      <c r="M30" s="9"/>
      <c r="N30" s="17"/>
      <c r="O30" s="17"/>
    </row>
    <row r="31" spans="2:4" s="93" customFormat="1" ht="14.25">
      <c r="B31" s="6"/>
      <c r="D31" s="6"/>
    </row>
    <row r="35" s="103" customFormat="1" ht="14.25"/>
    <row r="36" s="103" customFormat="1" ht="14.25"/>
    <row r="37" s="103" customFormat="1" ht="14.25"/>
    <row r="38" spans="5:27" s="104" customFormat="1" ht="17.25" customHeight="1">
      <c r="E38" s="29"/>
      <c r="F38" s="29"/>
      <c r="G38" s="105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5"/>
      <c r="X38" s="106"/>
      <c r="Y38" s="310"/>
      <c r="Z38" s="311"/>
      <c r="AA38" s="309"/>
    </row>
    <row r="39" spans="1:27" s="102" customFormat="1" ht="17.25" customHeight="1">
      <c r="A39" s="104"/>
      <c r="B39" s="104"/>
      <c r="E39" s="29"/>
      <c r="F39" s="29"/>
      <c r="G39" s="105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5"/>
      <c r="X39" s="106"/>
      <c r="Y39" s="310"/>
      <c r="Z39" s="311"/>
      <c r="AA39" s="309"/>
    </row>
    <row r="40" spans="1:27" s="102" customFormat="1" ht="17.25" customHeight="1">
      <c r="A40" s="104"/>
      <c r="B40" s="104"/>
      <c r="C40" s="104"/>
      <c r="D40" s="29"/>
      <c r="E40" s="29"/>
      <c r="F40" s="29"/>
      <c r="G40" s="105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5"/>
      <c r="X40" s="106"/>
      <c r="Y40" s="310"/>
      <c r="Z40" s="311"/>
      <c r="AA40" s="309"/>
    </row>
    <row r="41" spans="1:27" s="102" customFormat="1" ht="17.25" customHeight="1">
      <c r="A41" s="104"/>
      <c r="B41" s="104"/>
      <c r="C41" s="104"/>
      <c r="D41" s="29"/>
      <c r="E41" s="29"/>
      <c r="F41" s="29"/>
      <c r="G41" s="105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5"/>
      <c r="X41" s="106"/>
      <c r="Y41" s="310"/>
      <c r="Z41" s="311"/>
      <c r="AA41" s="309"/>
    </row>
    <row r="42" spans="1:27" s="102" customFormat="1" ht="17.25" customHeight="1">
      <c r="A42" s="104"/>
      <c r="B42" s="104"/>
      <c r="C42" s="104"/>
      <c r="D42" s="29"/>
      <c r="E42" s="29"/>
      <c r="F42" s="29"/>
      <c r="G42" s="105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5"/>
      <c r="X42" s="106"/>
      <c r="Y42" s="310"/>
      <c r="Z42" s="311"/>
      <c r="AA42" s="309"/>
    </row>
    <row r="43" spans="1:27" s="102" customFormat="1" ht="17.25" customHeight="1">
      <c r="A43" s="104"/>
      <c r="B43" s="104"/>
      <c r="C43" s="104"/>
      <c r="D43" s="29"/>
      <c r="E43" s="29"/>
      <c r="F43" s="29"/>
      <c r="G43" s="105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5"/>
      <c r="X43" s="106"/>
      <c r="Y43" s="310"/>
      <c r="Z43" s="311"/>
      <c r="AA43" s="309"/>
    </row>
    <row r="44" spans="3:12" s="6" customFormat="1" ht="28.5" customHeight="1">
      <c r="C44" s="8"/>
      <c r="D44" s="8"/>
      <c r="E44" s="8"/>
      <c r="F44" s="8"/>
      <c r="G44" s="252"/>
      <c r="H44" s="252"/>
      <c r="I44" s="252"/>
      <c r="J44" s="252"/>
      <c r="K44" s="252"/>
      <c r="L44" s="252"/>
    </row>
    <row r="45" spans="2:9" s="6" customFormat="1" ht="19.5" customHeight="1">
      <c r="B45" s="15"/>
      <c r="G45" s="18"/>
      <c r="H45" s="7"/>
      <c r="I45" s="7"/>
    </row>
    <row r="46" spans="1:9" s="6" customFormat="1" ht="19.5" customHeight="1">
      <c r="A46" s="7"/>
      <c r="B46" s="7"/>
      <c r="C46" s="7"/>
      <c r="D46" s="7"/>
      <c r="E46" s="7"/>
      <c r="F46" s="7"/>
      <c r="G46" s="15"/>
      <c r="H46" s="7"/>
      <c r="I46" s="7"/>
    </row>
    <row r="47" spans="2:9" s="6" customFormat="1" ht="14.25">
      <c r="B47" s="15"/>
      <c r="G47" s="18"/>
      <c r="H47" s="17"/>
      <c r="I47" s="17"/>
    </row>
  </sheetData>
  <sheetProtection/>
  <mergeCells count="83">
    <mergeCell ref="A4:AA4"/>
    <mergeCell ref="Z9:Z10"/>
    <mergeCell ref="Y9:Y10"/>
    <mergeCell ref="X9:X10"/>
    <mergeCell ref="C16:C17"/>
    <mergeCell ref="B16:B17"/>
    <mergeCell ref="B14:B15"/>
    <mergeCell ref="C14:C15"/>
    <mergeCell ref="C12:C13"/>
    <mergeCell ref="B12:B13"/>
    <mergeCell ref="A14:A15"/>
    <mergeCell ref="A12:A13"/>
    <mergeCell ref="C22:C23"/>
    <mergeCell ref="AA40:AA41"/>
    <mergeCell ref="Y40:Y41"/>
    <mergeCell ref="Z40:Z41"/>
    <mergeCell ref="A16:A17"/>
    <mergeCell ref="A24:AA24"/>
    <mergeCell ref="Z25:Z26"/>
    <mergeCell ref="AA25:AA26"/>
    <mergeCell ref="E8:P8"/>
    <mergeCell ref="Q8:AA8"/>
    <mergeCell ref="Y25:Y26"/>
    <mergeCell ref="Z12:Z13"/>
    <mergeCell ref="Z16:Z17"/>
    <mergeCell ref="Y22:Y23"/>
    <mergeCell ref="Y20:Y21"/>
    <mergeCell ref="Z18:Z19"/>
    <mergeCell ref="A11:AA11"/>
    <mergeCell ref="Y12:Y13"/>
    <mergeCell ref="AA42:AA43"/>
    <mergeCell ref="G44:L44"/>
    <mergeCell ref="Y38:Y39"/>
    <mergeCell ref="Z38:Z39"/>
    <mergeCell ref="AA18:AA19"/>
    <mergeCell ref="Y18:Y19"/>
    <mergeCell ref="Y42:Y43"/>
    <mergeCell ref="Z42:Z43"/>
    <mergeCell ref="AA38:AA39"/>
    <mergeCell ref="Z14:Z15"/>
    <mergeCell ref="C25:C26"/>
    <mergeCell ref="Y16:Y17"/>
    <mergeCell ref="Y14:Y15"/>
    <mergeCell ref="AA9:AA10"/>
    <mergeCell ref="AA12:AA13"/>
    <mergeCell ref="AA14:AA15"/>
    <mergeCell ref="AA16:AA17"/>
    <mergeCell ref="W9:W10"/>
    <mergeCell ref="G9:G10"/>
    <mergeCell ref="C20:C21"/>
    <mergeCell ref="C18:C19"/>
    <mergeCell ref="B18:B19"/>
    <mergeCell ref="A18:A19"/>
    <mergeCell ref="Z22:Z23"/>
    <mergeCell ref="AA22:AA23"/>
    <mergeCell ref="AA20:AA21"/>
    <mergeCell ref="Z20:Z21"/>
    <mergeCell ref="B25:B26"/>
    <mergeCell ref="A25:A26"/>
    <mergeCell ref="A9:A10"/>
    <mergeCell ref="E9:E10"/>
    <mergeCell ref="D9:D10"/>
    <mergeCell ref="F9:F10"/>
    <mergeCell ref="B22:B23"/>
    <mergeCell ref="A22:A23"/>
    <mergeCell ref="A20:A21"/>
    <mergeCell ref="B20:B21"/>
    <mergeCell ref="AB22:AB23"/>
    <mergeCell ref="AB20:AB21"/>
    <mergeCell ref="AB18:AB19"/>
    <mergeCell ref="AB16:AB17"/>
    <mergeCell ref="AB14:AB15"/>
    <mergeCell ref="AB12:AB13"/>
    <mergeCell ref="H9:U9"/>
    <mergeCell ref="A5:AB5"/>
    <mergeCell ref="A6:AB6"/>
    <mergeCell ref="A1:AB1"/>
    <mergeCell ref="A3:AB3"/>
    <mergeCell ref="A7:AB7"/>
    <mergeCell ref="V9:V10"/>
    <mergeCell ref="B9:B10"/>
    <mergeCell ref="C9:C10"/>
    <mergeCell ref="AB9:AB1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7" r:id="rId1"/>
  <ignoredErrors>
    <ignoredError sqref="D12:D23 D25:D26 Z16 Z2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7"/>
  <sheetViews>
    <sheetView tabSelected="1" zoomScale="70" zoomScaleNormal="70" zoomScalePageLayoutView="0" workbookViewId="0" topLeftCell="A1">
      <selection activeCell="D12" sqref="D12"/>
    </sheetView>
  </sheetViews>
  <sheetFormatPr defaultColWidth="9.140625" defaultRowHeight="15"/>
  <cols>
    <col min="1" max="1" width="10.28125" style="140" customWidth="1"/>
    <col min="2" max="2" width="32.57421875" style="140" bestFit="1" customWidth="1"/>
    <col min="3" max="3" width="30.421875" style="141" customWidth="1"/>
    <col min="4" max="5" width="17.00390625" style="141" customWidth="1"/>
    <col min="6" max="6" width="15.140625" style="140" customWidth="1"/>
    <col min="7" max="7" width="14.00390625" style="140" customWidth="1"/>
    <col min="8" max="8" width="16.00390625" style="134" customWidth="1"/>
    <col min="9" max="10" width="9.140625" style="134" customWidth="1"/>
    <col min="11" max="11" width="14.00390625" style="134" customWidth="1"/>
    <col min="12" max="16384" width="9.140625" style="134" customWidth="1"/>
  </cols>
  <sheetData>
    <row r="1" spans="1:20" s="91" customFormat="1" ht="93.75" customHeight="1">
      <c r="A1" s="245" t="s">
        <v>42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44"/>
      <c r="M1" s="44"/>
      <c r="N1" s="44"/>
      <c r="O1" s="44"/>
      <c r="P1" s="44"/>
      <c r="Q1" s="44"/>
      <c r="R1" s="44"/>
      <c r="S1" s="16"/>
      <c r="T1" s="16"/>
    </row>
    <row r="2" spans="1:15" ht="8.25" customHeight="1">
      <c r="A2" s="1"/>
      <c r="B2" s="1"/>
      <c r="C2" s="1"/>
      <c r="D2" s="1"/>
      <c r="E2" s="1"/>
      <c r="F2" s="2"/>
      <c r="N2" s="129"/>
      <c r="O2" s="129"/>
    </row>
    <row r="3" spans="1:19" s="93" customFormat="1" ht="23.25" customHeight="1">
      <c r="A3" s="244" t="s">
        <v>43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14"/>
      <c r="M3" s="14"/>
      <c r="N3" s="14"/>
      <c r="O3" s="14"/>
      <c r="P3" s="14"/>
      <c r="Q3" s="14"/>
      <c r="R3" s="14"/>
      <c r="S3" s="14"/>
    </row>
    <row r="4" spans="1:15" ht="10.5" customHeight="1">
      <c r="A4" s="220"/>
      <c r="B4" s="220"/>
      <c r="C4" s="130"/>
      <c r="D4" s="130"/>
      <c r="E4" s="130"/>
      <c r="N4" s="129"/>
      <c r="O4" s="129"/>
    </row>
    <row r="5" spans="1:15" ht="15" customHeight="1">
      <c r="A5" s="329" t="s">
        <v>38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N5" s="129"/>
      <c r="O5" s="129"/>
    </row>
    <row r="6" spans="1:15" ht="18" customHeight="1">
      <c r="A6" s="243" t="s">
        <v>36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N6" s="129"/>
      <c r="O6" s="129"/>
    </row>
    <row r="7" spans="1:15" ht="23.25" customHeight="1">
      <c r="A7" s="330" t="s">
        <v>15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N7" s="129"/>
      <c r="O7" s="129"/>
    </row>
    <row r="8" spans="1:11" ht="15">
      <c r="A8" s="131"/>
      <c r="B8" s="131"/>
      <c r="C8" s="132"/>
      <c r="D8" s="132"/>
      <c r="E8" s="132"/>
      <c r="F8" s="133"/>
      <c r="G8" s="133"/>
      <c r="J8" s="11"/>
      <c r="K8" s="11"/>
    </row>
    <row r="9" spans="1:30" s="6" customFormat="1" ht="15" customHeight="1">
      <c r="A9" s="6" t="s">
        <v>40</v>
      </c>
      <c r="B9" s="11"/>
      <c r="C9" s="326" t="s">
        <v>104</v>
      </c>
      <c r="D9" s="326"/>
      <c r="E9" s="326"/>
      <c r="F9" s="326"/>
      <c r="G9" s="326"/>
      <c r="H9" s="326"/>
      <c r="I9" s="326"/>
      <c r="J9" s="326"/>
      <c r="K9" s="326"/>
      <c r="L9" s="219"/>
      <c r="M9" s="15"/>
      <c r="N9" s="15"/>
      <c r="O9" s="15"/>
      <c r="P9" s="15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11" s="135" customFormat="1" ht="61.5" customHeight="1">
      <c r="A10" s="28" t="s">
        <v>0</v>
      </c>
      <c r="B10" s="28" t="s">
        <v>1</v>
      </c>
      <c r="C10" s="28" t="s">
        <v>2</v>
      </c>
      <c r="D10" s="10" t="s">
        <v>28</v>
      </c>
      <c r="E10" s="28" t="s">
        <v>29</v>
      </c>
      <c r="F10" s="28" t="s">
        <v>105</v>
      </c>
      <c r="G10" s="28" t="s">
        <v>7</v>
      </c>
      <c r="H10" s="27" t="s">
        <v>6</v>
      </c>
      <c r="I10" s="27" t="s">
        <v>3</v>
      </c>
      <c r="J10" s="27" t="s">
        <v>20</v>
      </c>
      <c r="K10" s="43" t="s">
        <v>31</v>
      </c>
    </row>
    <row r="11" spans="1:15" s="199" customFormat="1" ht="18">
      <c r="A11" s="327" t="s">
        <v>89</v>
      </c>
      <c r="B11" s="327"/>
      <c r="C11" s="327"/>
      <c r="D11" s="327"/>
      <c r="E11" s="327"/>
      <c r="F11" s="327"/>
      <c r="G11" s="327"/>
      <c r="H11" s="327"/>
      <c r="I11" s="327"/>
      <c r="J11" s="327"/>
      <c r="K11" s="328"/>
      <c r="N11" s="202"/>
      <c r="O11" s="202"/>
    </row>
    <row r="12" spans="1:13" s="135" customFormat="1" ht="54.75" customHeight="1">
      <c r="A12" s="27">
        <v>22</v>
      </c>
      <c r="B12" s="43" t="s">
        <v>56</v>
      </c>
      <c r="C12" s="200" t="s">
        <v>73</v>
      </c>
      <c r="D12" s="221">
        <v>0.00016203703703703703</v>
      </c>
      <c r="E12" s="221">
        <v>0.01788310185185185</v>
      </c>
      <c r="F12" s="39">
        <v>0.00011574074074074073</v>
      </c>
      <c r="G12" s="139">
        <v>0.059387731481481486</v>
      </c>
      <c r="H12" s="139">
        <v>0.05950347222222222</v>
      </c>
      <c r="I12" s="222">
        <v>1</v>
      </c>
      <c r="J12" s="222">
        <v>400</v>
      </c>
      <c r="K12" s="222" t="s">
        <v>103</v>
      </c>
      <c r="M12" s="54"/>
    </row>
    <row r="13" spans="1:13" s="135" customFormat="1" ht="54.75" customHeight="1">
      <c r="A13" s="49">
        <v>21</v>
      </c>
      <c r="B13" s="195" t="s">
        <v>106</v>
      </c>
      <c r="C13" s="201" t="s">
        <v>72</v>
      </c>
      <c r="D13" s="223">
        <v>0.00016203703703703703</v>
      </c>
      <c r="E13" s="223">
        <v>0.018800925925925926</v>
      </c>
      <c r="F13" s="39">
        <v>0</v>
      </c>
      <c r="G13" s="139">
        <v>0.06030555555555556</v>
      </c>
      <c r="H13" s="139">
        <v>0.06030555555555556</v>
      </c>
      <c r="I13" s="222">
        <v>2</v>
      </c>
      <c r="J13" s="222">
        <v>380</v>
      </c>
      <c r="K13" s="222" t="s">
        <v>103</v>
      </c>
      <c r="M13" s="54"/>
    </row>
    <row r="14" spans="1:13" s="135" customFormat="1" ht="54.75" customHeight="1">
      <c r="A14" s="46">
        <v>23</v>
      </c>
      <c r="B14" s="195" t="s">
        <v>68</v>
      </c>
      <c r="C14" s="201" t="s">
        <v>46</v>
      </c>
      <c r="D14" s="223">
        <v>0.00016203703703703703</v>
      </c>
      <c r="E14" s="223">
        <v>0.019011574074074073</v>
      </c>
      <c r="F14" s="39">
        <v>0</v>
      </c>
      <c r="G14" s="139">
        <v>0.06067824074074074</v>
      </c>
      <c r="H14" s="139">
        <v>0.06067824074074074</v>
      </c>
      <c r="I14" s="222">
        <v>3</v>
      </c>
      <c r="J14" s="222">
        <v>360</v>
      </c>
      <c r="K14" s="222"/>
      <c r="M14" s="54"/>
    </row>
    <row r="15" spans="1:15" s="135" customFormat="1" ht="54.75" customHeight="1">
      <c r="A15" s="46">
        <v>26</v>
      </c>
      <c r="B15" s="195" t="s">
        <v>69</v>
      </c>
      <c r="C15" s="201" t="s">
        <v>70</v>
      </c>
      <c r="D15" s="223">
        <v>0.00016203703703703703</v>
      </c>
      <c r="E15" s="223">
        <v>0.036627314814814814</v>
      </c>
      <c r="F15" s="39">
        <v>0</v>
      </c>
      <c r="G15" s="139">
        <v>0.07814351851851851</v>
      </c>
      <c r="H15" s="139">
        <v>0.07814351851851851</v>
      </c>
      <c r="I15" s="222">
        <v>4</v>
      </c>
      <c r="J15" s="222">
        <v>340</v>
      </c>
      <c r="K15" s="222"/>
      <c r="M15" s="54"/>
      <c r="N15" s="136"/>
      <c r="O15" s="136"/>
    </row>
    <row r="16" spans="1:13" s="135" customFormat="1" ht="54.75" customHeight="1">
      <c r="A16" s="49">
        <v>24</v>
      </c>
      <c r="B16" s="195" t="s">
        <v>67</v>
      </c>
      <c r="C16" s="201" t="s">
        <v>47</v>
      </c>
      <c r="D16" s="331" t="s">
        <v>85</v>
      </c>
      <c r="E16" s="332"/>
      <c r="F16" s="332"/>
      <c r="G16" s="332"/>
      <c r="H16" s="333"/>
      <c r="I16" s="222"/>
      <c r="J16" s="222">
        <v>0</v>
      </c>
      <c r="K16" s="137"/>
      <c r="M16" s="54"/>
    </row>
    <row r="17" spans="1:15" s="135" customFormat="1" ht="54.75" customHeight="1">
      <c r="A17" s="46">
        <v>27</v>
      </c>
      <c r="B17" s="195" t="s">
        <v>107</v>
      </c>
      <c r="C17" s="201" t="s">
        <v>66</v>
      </c>
      <c r="D17" s="331" t="s">
        <v>85</v>
      </c>
      <c r="E17" s="332"/>
      <c r="F17" s="332"/>
      <c r="G17" s="332"/>
      <c r="H17" s="333"/>
      <c r="I17" s="222"/>
      <c r="J17" s="222">
        <v>0</v>
      </c>
      <c r="K17" s="137"/>
      <c r="M17" s="56"/>
      <c r="N17" s="54"/>
      <c r="O17" s="138"/>
    </row>
    <row r="18" spans="1:15" s="199" customFormat="1" ht="15" customHeight="1">
      <c r="A18" s="327" t="s">
        <v>92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8"/>
      <c r="N18" s="202"/>
      <c r="O18" s="202"/>
    </row>
    <row r="19" spans="1:16" s="6" customFormat="1" ht="54.75" customHeight="1">
      <c r="A19" s="46">
        <v>25</v>
      </c>
      <c r="B19" s="195" t="s">
        <v>108</v>
      </c>
      <c r="C19" s="201" t="s">
        <v>82</v>
      </c>
      <c r="D19" s="223">
        <v>0.00016203703703703703</v>
      </c>
      <c r="E19" s="223">
        <v>0.02640856481481482</v>
      </c>
      <c r="F19" s="39">
        <v>0</v>
      </c>
      <c r="G19" s="139">
        <v>0.06792476851851852</v>
      </c>
      <c r="H19" s="139">
        <v>0.06792476851851852</v>
      </c>
      <c r="I19" s="55">
        <v>1</v>
      </c>
      <c r="J19" s="55">
        <v>400</v>
      </c>
      <c r="K19" s="137"/>
      <c r="M19" s="56"/>
      <c r="N19" s="53"/>
      <c r="O19" s="138"/>
      <c r="P19" s="138"/>
    </row>
    <row r="21" spans="2:7" ht="19.5" customHeight="1">
      <c r="B21" s="7" t="s">
        <v>24</v>
      </c>
      <c r="C21" s="9"/>
      <c r="D21" s="252" t="s">
        <v>30</v>
      </c>
      <c r="E21" s="252"/>
      <c r="F21" s="252"/>
      <c r="G21" s="9"/>
    </row>
    <row r="22" spans="1:7" s="6" customFormat="1" ht="14.25" customHeight="1">
      <c r="A22" s="15"/>
      <c r="F22" s="17"/>
      <c r="G22" s="17"/>
    </row>
    <row r="23" spans="2:7" ht="15" customHeight="1">
      <c r="B23" s="7" t="s">
        <v>23</v>
      </c>
      <c r="C23" s="18"/>
      <c r="D23" s="334" t="s">
        <v>39</v>
      </c>
      <c r="E23" s="334"/>
      <c r="F23" s="334"/>
      <c r="G23" s="18"/>
    </row>
    <row r="24" spans="1:17" s="6" customFormat="1" ht="19.5" customHeight="1">
      <c r="A24" s="15"/>
      <c r="G24" s="9"/>
      <c r="H24" s="9"/>
      <c r="I24" s="9"/>
      <c r="J24" s="9"/>
      <c r="K24" s="9"/>
      <c r="L24" s="9"/>
      <c r="M24" s="9"/>
      <c r="N24" s="9"/>
      <c r="O24" s="9"/>
      <c r="P24" s="7"/>
      <c r="Q24" s="7"/>
    </row>
    <row r="25" spans="1:17" s="6" customFormat="1" ht="19.5" customHeight="1">
      <c r="A25" s="7"/>
      <c r="B25" s="7"/>
      <c r="C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7"/>
      <c r="Q25" s="7"/>
    </row>
    <row r="26" spans="1:17" s="6" customFormat="1" ht="14.25">
      <c r="A26" s="15"/>
      <c r="C26" s="15"/>
      <c r="F26" s="15"/>
      <c r="G26" s="9"/>
      <c r="H26" s="9"/>
      <c r="I26" s="9"/>
      <c r="J26" s="9"/>
      <c r="K26" s="9"/>
      <c r="L26" s="9"/>
      <c r="M26" s="9"/>
      <c r="N26" s="9"/>
      <c r="O26" s="9"/>
      <c r="P26" s="17"/>
      <c r="Q26" s="17"/>
    </row>
    <row r="27" spans="3:5" ht="15">
      <c r="C27" s="140"/>
      <c r="D27" s="140"/>
      <c r="E27" s="140"/>
    </row>
    <row r="28" spans="3:5" ht="15">
      <c r="C28" s="140"/>
      <c r="D28" s="140"/>
      <c r="E28" s="140"/>
    </row>
    <row r="29" spans="3:5" ht="15">
      <c r="C29" s="140"/>
      <c r="D29" s="140"/>
      <c r="E29" s="140"/>
    </row>
    <row r="30" spans="3:5" ht="15">
      <c r="C30" s="140"/>
      <c r="D30" s="140"/>
      <c r="E30" s="140"/>
    </row>
    <row r="31" spans="3:5" ht="15">
      <c r="C31" s="140"/>
      <c r="D31" s="140"/>
      <c r="E31" s="140"/>
    </row>
    <row r="32" spans="3:5" ht="15">
      <c r="C32" s="140"/>
      <c r="D32" s="140"/>
      <c r="E32" s="140"/>
    </row>
    <row r="33" spans="3:5" ht="15">
      <c r="C33" s="140"/>
      <c r="D33" s="140"/>
      <c r="E33" s="140"/>
    </row>
    <row r="34" spans="3:5" ht="15">
      <c r="C34" s="140"/>
      <c r="D34" s="140"/>
      <c r="E34" s="140"/>
    </row>
    <row r="35" spans="3:5" ht="15">
      <c r="C35" s="140"/>
      <c r="D35" s="140"/>
      <c r="E35" s="140"/>
    </row>
    <row r="36" spans="3:5" ht="15">
      <c r="C36" s="140"/>
      <c r="D36" s="140"/>
      <c r="E36" s="140"/>
    </row>
    <row r="37" spans="3:5" ht="15">
      <c r="C37" s="140"/>
      <c r="D37" s="140"/>
      <c r="E37" s="140"/>
    </row>
  </sheetData>
  <sheetProtection/>
  <mergeCells count="12">
    <mergeCell ref="D17:H17"/>
    <mergeCell ref="D16:H16"/>
    <mergeCell ref="A18:K18"/>
    <mergeCell ref="D23:F23"/>
    <mergeCell ref="D21:F21"/>
    <mergeCell ref="A1:K1"/>
    <mergeCell ref="A3:K3"/>
    <mergeCell ref="C9:K9"/>
    <mergeCell ref="A11:K11"/>
    <mergeCell ref="A5:K5"/>
    <mergeCell ref="A6:K6"/>
    <mergeCell ref="A7:K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6">
      <selection activeCell="K19" sqref="K19"/>
    </sheetView>
  </sheetViews>
  <sheetFormatPr defaultColWidth="9.140625" defaultRowHeight="15"/>
  <cols>
    <col min="2" max="2" width="25.00390625" style="0" customWidth="1"/>
    <col min="3" max="3" width="26.28125" style="0" customWidth="1"/>
    <col min="14" max="14" width="14.7109375" style="0" customWidth="1"/>
  </cols>
  <sheetData>
    <row r="1" spans="1:14" s="91" customFormat="1" ht="93" customHeight="1">
      <c r="A1" s="245" t="s">
        <v>42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s="93" customFormat="1" ht="23.25" customHeight="1">
      <c r="A2" s="244" t="s">
        <v>43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7" ht="10.5" customHeight="1">
      <c r="A3" s="224"/>
      <c r="B3" s="224"/>
      <c r="C3" s="225"/>
      <c r="D3" s="225"/>
      <c r="E3" s="225"/>
      <c r="F3" s="225"/>
      <c r="G3" s="225"/>
    </row>
    <row r="4" spans="1:14" ht="15" customHeight="1">
      <c r="A4" s="345" t="s">
        <v>38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</row>
    <row r="5" spans="1:14" ht="23.25" customHeight="1">
      <c r="A5" s="346" t="s">
        <v>35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</row>
    <row r="6" spans="1:14" ht="15" customHeight="1">
      <c r="A6" s="347" t="s">
        <v>115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</row>
    <row r="7" spans="1:8" s="134" customFormat="1" ht="18.75">
      <c r="A7" s="226"/>
      <c r="B7" s="226"/>
      <c r="C7" s="227"/>
      <c r="D7" s="227"/>
      <c r="E7" s="227"/>
      <c r="F7" s="227"/>
      <c r="G7" s="227"/>
      <c r="H7" s="11"/>
    </row>
    <row r="8" spans="1:15" s="239" customFormat="1" ht="15" customHeight="1">
      <c r="A8" s="239" t="s">
        <v>116</v>
      </c>
      <c r="B8" s="240"/>
      <c r="C8" s="348" t="s">
        <v>94</v>
      </c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241"/>
    </row>
    <row r="9" spans="1:14" ht="42.75" customHeight="1">
      <c r="A9" s="349" t="s">
        <v>0</v>
      </c>
      <c r="B9" s="341" t="s">
        <v>1</v>
      </c>
      <c r="C9" s="341" t="s">
        <v>2</v>
      </c>
      <c r="D9" s="343" t="s">
        <v>16</v>
      </c>
      <c r="E9" s="344"/>
      <c r="F9" s="343" t="s">
        <v>25</v>
      </c>
      <c r="G9" s="344"/>
      <c r="H9" s="343" t="s">
        <v>26</v>
      </c>
      <c r="I9" s="344"/>
      <c r="J9" s="343" t="s">
        <v>15</v>
      </c>
      <c r="K9" s="344"/>
      <c r="L9" s="341" t="s">
        <v>109</v>
      </c>
      <c r="M9" s="341" t="s">
        <v>3</v>
      </c>
      <c r="N9" s="338" t="s">
        <v>31</v>
      </c>
    </row>
    <row r="10" spans="1:14" ht="15">
      <c r="A10" s="350"/>
      <c r="B10" s="342"/>
      <c r="C10" s="342"/>
      <c r="D10" s="10" t="s">
        <v>3</v>
      </c>
      <c r="E10" s="10" t="s">
        <v>20</v>
      </c>
      <c r="F10" s="10" t="s">
        <v>3</v>
      </c>
      <c r="G10" s="10" t="s">
        <v>20</v>
      </c>
      <c r="H10" s="10" t="s">
        <v>3</v>
      </c>
      <c r="I10" s="10" t="s">
        <v>20</v>
      </c>
      <c r="J10" s="10" t="s">
        <v>3</v>
      </c>
      <c r="K10" s="10" t="s">
        <v>20</v>
      </c>
      <c r="L10" s="342"/>
      <c r="M10" s="342"/>
      <c r="N10" s="339"/>
    </row>
    <row r="11" spans="1:14" ht="15.75">
      <c r="A11" s="335" t="s">
        <v>89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7"/>
    </row>
    <row r="12" spans="1:14" ht="63.75">
      <c r="A12" s="27">
        <v>22</v>
      </c>
      <c r="B12" s="43" t="s">
        <v>56</v>
      </c>
      <c r="C12" s="200" t="s">
        <v>73</v>
      </c>
      <c r="D12" s="228">
        <v>1</v>
      </c>
      <c r="E12" s="228">
        <v>100</v>
      </c>
      <c r="F12" s="229" t="s">
        <v>8</v>
      </c>
      <c r="G12" s="229" t="s">
        <v>83</v>
      </c>
      <c r="H12" s="230">
        <v>1</v>
      </c>
      <c r="I12" s="230">
        <v>300</v>
      </c>
      <c r="J12" s="231">
        <v>1</v>
      </c>
      <c r="K12" s="231">
        <v>400</v>
      </c>
      <c r="L12" s="232">
        <f aca="true" t="shared" si="0" ref="L12:L17">SUM(E12+G12+I12+K12)</f>
        <v>1000</v>
      </c>
      <c r="M12" s="233">
        <v>1</v>
      </c>
      <c r="N12" s="234" t="s">
        <v>110</v>
      </c>
    </row>
    <row r="13" spans="1:14" ht="63.75">
      <c r="A13" s="49">
        <v>21</v>
      </c>
      <c r="B13" s="195" t="s">
        <v>112</v>
      </c>
      <c r="C13" s="201" t="s">
        <v>72</v>
      </c>
      <c r="D13" s="235">
        <v>2</v>
      </c>
      <c r="E13" s="235">
        <v>95</v>
      </c>
      <c r="F13" s="229" t="s">
        <v>9</v>
      </c>
      <c r="G13" s="229" t="s">
        <v>84</v>
      </c>
      <c r="H13" s="229">
        <v>2</v>
      </c>
      <c r="I13" s="229">
        <v>285</v>
      </c>
      <c r="J13" s="232">
        <v>2</v>
      </c>
      <c r="K13" s="232">
        <v>380</v>
      </c>
      <c r="L13" s="232">
        <f t="shared" si="0"/>
        <v>950</v>
      </c>
      <c r="M13" s="236">
        <v>2</v>
      </c>
      <c r="N13" s="234" t="s">
        <v>110</v>
      </c>
    </row>
    <row r="14" spans="1:14" ht="63.75">
      <c r="A14" s="46">
        <v>23</v>
      </c>
      <c r="B14" s="195" t="s">
        <v>113</v>
      </c>
      <c r="C14" s="201" t="s">
        <v>46</v>
      </c>
      <c r="D14" s="235">
        <v>3</v>
      </c>
      <c r="E14" s="235">
        <v>90</v>
      </c>
      <c r="F14" s="229" t="s">
        <v>10</v>
      </c>
      <c r="G14" s="229" t="s">
        <v>86</v>
      </c>
      <c r="H14" s="229">
        <v>3</v>
      </c>
      <c r="I14" s="229">
        <v>270</v>
      </c>
      <c r="J14" s="232">
        <v>3</v>
      </c>
      <c r="K14" s="232">
        <v>360</v>
      </c>
      <c r="L14" s="232">
        <f t="shared" si="0"/>
        <v>900</v>
      </c>
      <c r="M14" s="27">
        <v>3</v>
      </c>
      <c r="N14" s="234" t="s">
        <v>110</v>
      </c>
    </row>
    <row r="15" spans="1:14" ht="51">
      <c r="A15" s="49">
        <v>26</v>
      </c>
      <c r="B15" s="195" t="s">
        <v>69</v>
      </c>
      <c r="C15" s="201" t="s">
        <v>70</v>
      </c>
      <c r="D15" s="235">
        <v>5</v>
      </c>
      <c r="E15" s="228" t="s">
        <v>63</v>
      </c>
      <c r="F15" s="229">
        <v>5</v>
      </c>
      <c r="G15" s="229">
        <v>160</v>
      </c>
      <c r="H15" s="229">
        <v>5</v>
      </c>
      <c r="I15" s="229">
        <v>240</v>
      </c>
      <c r="J15" s="232">
        <v>4</v>
      </c>
      <c r="K15" s="232">
        <v>340</v>
      </c>
      <c r="L15" s="232">
        <f t="shared" si="0"/>
        <v>820</v>
      </c>
      <c r="M15" s="27">
        <v>4</v>
      </c>
      <c r="N15" s="234" t="s">
        <v>103</v>
      </c>
    </row>
    <row r="16" spans="1:14" ht="63.75">
      <c r="A16" s="46">
        <v>24</v>
      </c>
      <c r="B16" s="195" t="s">
        <v>67</v>
      </c>
      <c r="C16" s="201" t="s">
        <v>47</v>
      </c>
      <c r="D16" s="228">
        <v>6</v>
      </c>
      <c r="E16" s="228">
        <v>75</v>
      </c>
      <c r="F16" s="229">
        <v>6</v>
      </c>
      <c r="G16" s="229">
        <v>150</v>
      </c>
      <c r="H16" s="229">
        <v>4</v>
      </c>
      <c r="I16" s="229">
        <v>255</v>
      </c>
      <c r="J16" s="232" t="s">
        <v>91</v>
      </c>
      <c r="K16" s="232">
        <v>0</v>
      </c>
      <c r="L16" s="232">
        <f t="shared" si="0"/>
        <v>480</v>
      </c>
      <c r="M16" s="27">
        <v>5</v>
      </c>
      <c r="N16" s="234" t="s">
        <v>103</v>
      </c>
    </row>
    <row r="17" spans="1:14" ht="63.75">
      <c r="A17" s="46">
        <v>27</v>
      </c>
      <c r="B17" s="195" t="s">
        <v>65</v>
      </c>
      <c r="C17" s="201" t="s">
        <v>66</v>
      </c>
      <c r="D17" s="228">
        <v>4</v>
      </c>
      <c r="E17" s="228" t="s">
        <v>62</v>
      </c>
      <c r="F17" s="229" t="s">
        <v>11</v>
      </c>
      <c r="G17" s="229" t="s">
        <v>87</v>
      </c>
      <c r="H17" s="229">
        <v>6</v>
      </c>
      <c r="I17" s="229">
        <v>0</v>
      </c>
      <c r="J17" s="232" t="s">
        <v>91</v>
      </c>
      <c r="K17" s="232">
        <v>0</v>
      </c>
      <c r="L17" s="232">
        <f t="shared" si="0"/>
        <v>255</v>
      </c>
      <c r="M17" s="27">
        <v>6</v>
      </c>
      <c r="N17" s="234"/>
    </row>
    <row r="18" spans="1:14" ht="15.75">
      <c r="A18" s="340" t="s">
        <v>92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</row>
    <row r="19" spans="1:14" ht="63.75">
      <c r="A19" s="46">
        <v>25</v>
      </c>
      <c r="B19" s="195" t="s">
        <v>114</v>
      </c>
      <c r="C19" s="201" t="s">
        <v>111</v>
      </c>
      <c r="D19" s="228">
        <v>1</v>
      </c>
      <c r="E19" s="228">
        <v>100</v>
      </c>
      <c r="F19" s="229">
        <v>1</v>
      </c>
      <c r="G19" s="229">
        <v>200</v>
      </c>
      <c r="H19" s="229">
        <v>1</v>
      </c>
      <c r="I19" s="229">
        <v>300</v>
      </c>
      <c r="J19" s="232">
        <v>1</v>
      </c>
      <c r="K19" s="232">
        <v>400</v>
      </c>
      <c r="L19" s="232">
        <f>SUM(E19+G19+I19+K19)</f>
        <v>1000</v>
      </c>
      <c r="M19" s="237">
        <v>1</v>
      </c>
      <c r="N19" s="238"/>
    </row>
    <row r="20" spans="1:14" ht="15">
      <c r="A20" s="140"/>
      <c r="B20" s="140"/>
      <c r="C20" s="141"/>
      <c r="D20" s="141"/>
      <c r="E20" s="141"/>
      <c r="F20" s="141"/>
      <c r="G20" s="141"/>
      <c r="H20" s="134"/>
      <c r="I20" s="134"/>
      <c r="J20" s="134"/>
      <c r="K20" s="134"/>
      <c r="L20" s="134"/>
      <c r="M20" s="134"/>
      <c r="N20" s="134"/>
    </row>
    <row r="21" spans="1:14" ht="15">
      <c r="A21" s="15"/>
      <c r="B21" s="6" t="s">
        <v>24</v>
      </c>
      <c r="C21" s="6"/>
      <c r="D21" s="6" t="s">
        <v>30</v>
      </c>
      <c r="E21" s="9"/>
      <c r="F21" s="9"/>
      <c r="G21" s="9"/>
      <c r="H21" s="6"/>
      <c r="I21" s="6"/>
      <c r="J21" s="6"/>
      <c r="K21" s="6"/>
      <c r="L21" s="6"/>
      <c r="M21" s="6"/>
      <c r="N21" s="6"/>
    </row>
    <row r="22" spans="1:14" ht="15">
      <c r="A22" s="7"/>
      <c r="B22" s="7"/>
      <c r="C22" s="6"/>
      <c r="D22" s="8"/>
      <c r="E22" s="8"/>
      <c r="F22" s="8"/>
      <c r="G22" s="8"/>
      <c r="H22" s="6"/>
      <c r="I22" s="6"/>
      <c r="J22" s="6"/>
      <c r="K22" s="6"/>
      <c r="L22" s="6"/>
      <c r="M22" s="6"/>
      <c r="N22" s="6"/>
    </row>
    <row r="23" spans="1:14" ht="15">
      <c r="A23" s="15"/>
      <c r="B23" s="6" t="s">
        <v>23</v>
      </c>
      <c r="C23" s="6"/>
      <c r="D23" s="15" t="s">
        <v>39</v>
      </c>
      <c r="E23" s="9"/>
      <c r="F23" s="9"/>
      <c r="G23" s="9"/>
      <c r="H23" s="6"/>
      <c r="I23" s="6"/>
      <c r="J23" s="6"/>
      <c r="K23" s="6"/>
      <c r="L23" s="6"/>
      <c r="M23" s="6"/>
      <c r="N23" s="6"/>
    </row>
  </sheetData>
  <sheetProtection/>
  <mergeCells count="18">
    <mergeCell ref="B9:B10"/>
    <mergeCell ref="A9:A10"/>
    <mergeCell ref="A1:N1"/>
    <mergeCell ref="A2:N2"/>
    <mergeCell ref="A4:N4"/>
    <mergeCell ref="A5:N5"/>
    <mergeCell ref="A6:N6"/>
    <mergeCell ref="C8:N8"/>
    <mergeCell ref="A11:N11"/>
    <mergeCell ref="N9:N10"/>
    <mergeCell ref="A18:N18"/>
    <mergeCell ref="C9:C10"/>
    <mergeCell ref="D9:E9"/>
    <mergeCell ref="F9:G9"/>
    <mergeCell ref="H9:I9"/>
    <mergeCell ref="J9:K9"/>
    <mergeCell ref="L9:L10"/>
    <mergeCell ref="M9:M10"/>
  </mergeCells>
  <printOptions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landscape" paperSize="9" scale="73" r:id="rId1"/>
  <ignoredErrors>
    <ignoredError sqref="F12:G15 E17:G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2014-10-05T13:31:11Z</cp:lastPrinted>
  <dcterms:created xsi:type="dcterms:W3CDTF">2006-09-16T00:00:00Z</dcterms:created>
  <dcterms:modified xsi:type="dcterms:W3CDTF">2019-07-02T05:27:07Z</dcterms:modified>
  <cp:category/>
  <cp:version/>
  <cp:contentType/>
  <cp:contentStatus/>
</cp:coreProperties>
</file>